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645" windowWidth="15135" windowHeight="7530" activeTab="5"/>
  </bookViews>
  <sheets>
    <sheet name="πιν. 3-5" sheetId="8" r:id="rId1"/>
    <sheet name="πιν 6" sheetId="13" r:id="rId2"/>
    <sheet name="πιν 7α " sheetId="11" r:id="rId3"/>
    <sheet name="πιν 7β" sheetId="14" r:id="rId4"/>
    <sheet name="πιν 8α-γ" sheetId="2" r:id="rId5"/>
    <sheet name="πιν 9a-c" sheetId="9" r:id="rId6"/>
  </sheets>
  <definedNames>
    <definedName name="_xlnm.Print_Area" localSheetId="1">'πιν 6'!$B$1:$AL$15</definedName>
    <definedName name="_xlnm.Print_Area" localSheetId="2">'πιν 7α '!$B$1:$P$31</definedName>
    <definedName name="_xlnm.Print_Area" localSheetId="3">'πιν 7β'!$B$1:$AD$12</definedName>
    <definedName name="_xlnm.Print_Area" localSheetId="4">'πιν 8α-γ'!$A$1:$N$49</definedName>
    <definedName name="_xlnm.Print_Area" localSheetId="5">'πιν 9a-c'!$A$1:$P$41</definedName>
    <definedName name="_xlnm.Print_Area" localSheetId="0">'πιν. 3-5'!$A$1:$S$65</definedName>
  </definedNames>
  <calcPr calcId="145621"/>
</workbook>
</file>

<file path=xl/calcChain.xml><?xml version="1.0" encoding="utf-8"?>
<calcChain xmlns="http://schemas.openxmlformats.org/spreadsheetml/2006/main">
  <c r="M30" i="11" l="1"/>
  <c r="N40" i="8" l="1"/>
  <c r="L22" i="8"/>
  <c r="L21" i="8"/>
  <c r="F13" i="8"/>
  <c r="L58" i="8" l="1"/>
  <c r="M58" i="8" s="1"/>
  <c r="L57" i="8"/>
  <c r="M57" i="8" s="1"/>
  <c r="L46" i="8"/>
  <c r="M46" i="8" s="1"/>
  <c r="F59" i="8"/>
  <c r="F57" i="8"/>
  <c r="O6" i="9" l="1"/>
  <c r="AC10" i="14"/>
  <c r="AD10" i="14" s="1"/>
  <c r="AD9" i="14"/>
  <c r="AD8" i="14"/>
  <c r="AD7" i="14"/>
  <c r="AD6" i="14"/>
  <c r="AB11" i="14"/>
  <c r="AB9" i="14"/>
  <c r="AB8" i="14"/>
  <c r="AB7" i="14"/>
  <c r="AB6" i="14"/>
  <c r="J6" i="14"/>
  <c r="P6" i="14"/>
  <c r="T6" i="14"/>
  <c r="X6" i="14"/>
  <c r="AA10" i="14"/>
  <c r="AB10" i="14" s="1"/>
  <c r="W10" i="14"/>
  <c r="X10" i="14" s="1"/>
  <c r="N29" i="11"/>
  <c r="N15" i="11"/>
  <c r="N17" i="11"/>
  <c r="N18" i="11"/>
  <c r="N19" i="11"/>
  <c r="N20" i="11"/>
  <c r="N21" i="11"/>
  <c r="N22" i="11"/>
  <c r="N23" i="11"/>
  <c r="N24" i="11"/>
  <c r="N25" i="11"/>
  <c r="N26" i="11"/>
  <c r="N27" i="11"/>
  <c r="N28" i="11"/>
  <c r="N14" i="11"/>
  <c r="N13" i="11"/>
  <c r="N12" i="11"/>
  <c r="C39" i="2"/>
  <c r="Z7" i="14"/>
  <c r="Z8" i="14"/>
  <c r="Z9" i="14"/>
  <c r="Z6" i="14"/>
  <c r="V6" i="14"/>
  <c r="Y10" i="14"/>
  <c r="Z10" i="14" s="1"/>
  <c r="P19" i="11"/>
  <c r="AC14" i="13"/>
  <c r="P51" i="8"/>
  <c r="D63" i="8"/>
  <c r="D6" i="14"/>
  <c r="F6" i="14"/>
  <c r="H6" i="14"/>
  <c r="L6" i="14"/>
  <c r="N6" i="14"/>
  <c r="R6" i="14"/>
  <c r="D7" i="14"/>
  <c r="F7" i="14"/>
  <c r="H7" i="14"/>
  <c r="J7" i="14"/>
  <c r="L7" i="14"/>
  <c r="N7" i="14"/>
  <c r="P7" i="14"/>
  <c r="R7" i="14"/>
  <c r="T7" i="14"/>
  <c r="V7" i="14"/>
  <c r="X7" i="14"/>
  <c r="D8" i="14"/>
  <c r="F8" i="14"/>
  <c r="H8" i="14"/>
  <c r="J8" i="14"/>
  <c r="L8" i="14"/>
  <c r="N8" i="14"/>
  <c r="P8" i="14"/>
  <c r="R8" i="14"/>
  <c r="T8" i="14"/>
  <c r="V8" i="14"/>
  <c r="X8" i="14"/>
  <c r="D9" i="14"/>
  <c r="F9" i="14"/>
  <c r="H9" i="14"/>
  <c r="J9" i="14"/>
  <c r="L9" i="14"/>
  <c r="N9" i="14"/>
  <c r="P9" i="14"/>
  <c r="R9" i="14"/>
  <c r="T9" i="14"/>
  <c r="V9" i="14"/>
  <c r="X9" i="14"/>
  <c r="C10" i="14"/>
  <c r="D10" i="14" s="1"/>
  <c r="E10" i="14"/>
  <c r="F10" i="14" s="1"/>
  <c r="G10" i="14"/>
  <c r="H10" i="14" s="1"/>
  <c r="I10" i="14"/>
  <c r="J10" i="14" s="1"/>
  <c r="K10" i="14"/>
  <c r="L10" i="14" s="1"/>
  <c r="M10" i="14"/>
  <c r="N10" i="14" s="1"/>
  <c r="O10" i="14"/>
  <c r="P10" i="14" s="1"/>
  <c r="Q10" i="14"/>
  <c r="R10" i="14" s="1"/>
  <c r="S10" i="14"/>
  <c r="T10" i="14" s="1"/>
  <c r="U10" i="14"/>
  <c r="V10" i="14" s="1"/>
  <c r="D11" i="14"/>
  <c r="F11" i="14"/>
  <c r="H11" i="14"/>
  <c r="J11" i="14"/>
  <c r="L11" i="14"/>
  <c r="G7" i="13"/>
  <c r="H7" i="13" s="1"/>
  <c r="M7" i="13"/>
  <c r="N7" i="13" s="1"/>
  <c r="S7" i="13"/>
  <c r="T7" i="13" s="1"/>
  <c r="Y7" i="13"/>
  <c r="Z7" i="13" s="1"/>
  <c r="AE7" i="13"/>
  <c r="AF7" i="13" s="1"/>
  <c r="AG7" i="13"/>
  <c r="AI7" i="13"/>
  <c r="G8" i="13"/>
  <c r="H8" i="13" s="1"/>
  <c r="M8" i="13"/>
  <c r="N8" i="13" s="1"/>
  <c r="S8" i="13"/>
  <c r="T8" i="13" s="1"/>
  <c r="Y8" i="13"/>
  <c r="Z8" i="13" s="1"/>
  <c r="AE8" i="13"/>
  <c r="AF8" i="13" s="1"/>
  <c r="AG8" i="13"/>
  <c r="AI8" i="13"/>
  <c r="G9" i="13"/>
  <c r="H9" i="13" s="1"/>
  <c r="M9" i="13"/>
  <c r="N9" i="13" s="1"/>
  <c r="S9" i="13"/>
  <c r="T9" i="13" s="1"/>
  <c r="Y9" i="13"/>
  <c r="Z9" i="13" s="1"/>
  <c r="AE9" i="13"/>
  <c r="AF9" i="13" s="1"/>
  <c r="AG9" i="13"/>
  <c r="AI9" i="13"/>
  <c r="G10" i="13"/>
  <c r="H10" i="13" s="1"/>
  <c r="M10" i="13"/>
  <c r="N10" i="13" s="1"/>
  <c r="S10" i="13"/>
  <c r="T10" i="13" s="1"/>
  <c r="Y10" i="13"/>
  <c r="Z10" i="13" s="1"/>
  <c r="AE10" i="13"/>
  <c r="AF10" i="13" s="1"/>
  <c r="AG10" i="13"/>
  <c r="AI10" i="13"/>
  <c r="G11" i="13"/>
  <c r="H11" i="13" s="1"/>
  <c r="M11" i="13"/>
  <c r="N11" i="13" s="1"/>
  <c r="S11" i="13"/>
  <c r="T11" i="13" s="1"/>
  <c r="Y11" i="13"/>
  <c r="Z11" i="13" s="1"/>
  <c r="AE11" i="13"/>
  <c r="AF11" i="13" s="1"/>
  <c r="AG11" i="13"/>
  <c r="AI11" i="13"/>
  <c r="G12" i="13"/>
  <c r="H12" i="13" s="1"/>
  <c r="M12" i="13"/>
  <c r="N12" i="13" s="1"/>
  <c r="S12" i="13"/>
  <c r="T12" i="13" s="1"/>
  <c r="Y12" i="13"/>
  <c r="Z12" i="13" s="1"/>
  <c r="AE12" i="13"/>
  <c r="AF12" i="13" s="1"/>
  <c r="AG12" i="13"/>
  <c r="AI12" i="13"/>
  <c r="G13" i="13"/>
  <c r="H13" i="13" s="1"/>
  <c r="M13" i="13"/>
  <c r="N13" i="13" s="1"/>
  <c r="S13" i="13"/>
  <c r="T13" i="13" s="1"/>
  <c r="Y13" i="13"/>
  <c r="Z13" i="13" s="1"/>
  <c r="AE13" i="13"/>
  <c r="AF13" i="13" s="1"/>
  <c r="AG13" i="13"/>
  <c r="AI13" i="13"/>
  <c r="C14" i="13"/>
  <c r="D8" i="13" s="1"/>
  <c r="E14" i="13"/>
  <c r="F8" i="13" s="1"/>
  <c r="I14" i="13"/>
  <c r="J7" i="13" s="1"/>
  <c r="K14" i="13"/>
  <c r="L11" i="13" s="1"/>
  <c r="O14" i="13"/>
  <c r="P12" i="13" s="1"/>
  <c r="Q14" i="13"/>
  <c r="R8" i="13" s="1"/>
  <c r="U14" i="13"/>
  <c r="V7" i="13" s="1"/>
  <c r="W14" i="13"/>
  <c r="X11" i="13" s="1"/>
  <c r="AA14" i="13"/>
  <c r="AB8" i="13" s="1"/>
  <c r="AD8" i="13"/>
  <c r="V14" i="13" l="1"/>
  <c r="V12" i="13"/>
  <c r="V10" i="13"/>
  <c r="R14" i="13"/>
  <c r="R13" i="13"/>
  <c r="R7" i="13"/>
  <c r="R11" i="13"/>
  <c r="L13" i="13"/>
  <c r="F14" i="13"/>
  <c r="AD13" i="13"/>
  <c r="AD9" i="13"/>
  <c r="AD7" i="13"/>
  <c r="AD14" i="13"/>
  <c r="AD11" i="13"/>
  <c r="X13" i="13"/>
  <c r="AK12" i="13"/>
  <c r="AL12" i="13" s="1"/>
  <c r="AI14" i="13"/>
  <c r="AJ8" i="13" s="1"/>
  <c r="R9" i="13"/>
  <c r="F9" i="13"/>
  <c r="F13" i="13"/>
  <c r="F7" i="13"/>
  <c r="F11" i="13"/>
  <c r="V8" i="13"/>
  <c r="J12" i="13"/>
  <c r="J10" i="13"/>
  <c r="J8" i="13"/>
  <c r="J14" i="13"/>
  <c r="AK11" i="13"/>
  <c r="AL11" i="13" s="1"/>
  <c r="AB14" i="13"/>
  <c r="AB7" i="13"/>
  <c r="AB9" i="13"/>
  <c r="AB11" i="13"/>
  <c r="AB13" i="13"/>
  <c r="P14" i="13"/>
  <c r="P7" i="13"/>
  <c r="P9" i="13"/>
  <c r="P11" i="13"/>
  <c r="P13" i="13"/>
  <c r="D14" i="13"/>
  <c r="D7" i="13"/>
  <c r="D9" i="13"/>
  <c r="D11" i="13"/>
  <c r="D13" i="13"/>
  <c r="AK10" i="13"/>
  <c r="AL10" i="13" s="1"/>
  <c r="P10" i="13"/>
  <c r="AK9" i="13"/>
  <c r="AL9" i="13" s="1"/>
  <c r="AG14" i="13"/>
  <c r="AH10" i="13" s="1"/>
  <c r="AK7" i="13"/>
  <c r="AL7" i="13" s="1"/>
  <c r="AE14" i="13"/>
  <c r="AF14" i="13" s="1"/>
  <c r="S14" i="13"/>
  <c r="T14" i="13" s="1"/>
  <c r="G14" i="13"/>
  <c r="H14" i="13" s="1"/>
  <c r="AB12" i="13"/>
  <c r="D12" i="13"/>
  <c r="AK8" i="13"/>
  <c r="AL8" i="13" s="1"/>
  <c r="P8" i="13"/>
  <c r="X8" i="13"/>
  <c r="X10" i="13"/>
  <c r="X12" i="13"/>
  <c r="X14" i="13"/>
  <c r="Y14" i="13"/>
  <c r="Z14" i="13" s="1"/>
  <c r="X7" i="13"/>
  <c r="L7" i="13"/>
  <c r="L8" i="13"/>
  <c r="L10" i="13"/>
  <c r="L12" i="13"/>
  <c r="L14" i="13"/>
  <c r="M14" i="13"/>
  <c r="N14" i="13" s="1"/>
  <c r="AK13" i="13"/>
  <c r="AL13" i="13" s="1"/>
  <c r="AB10" i="13"/>
  <c r="D10" i="13"/>
  <c r="X9" i="13"/>
  <c r="L9" i="13"/>
  <c r="V13" i="13"/>
  <c r="J13" i="13"/>
  <c r="V11" i="13"/>
  <c r="J11" i="13"/>
  <c r="V9" i="13"/>
  <c r="J9" i="13"/>
  <c r="AD12" i="13"/>
  <c r="R12" i="13"/>
  <c r="F12" i="13"/>
  <c r="AD10" i="13"/>
  <c r="R10" i="13"/>
  <c r="F10" i="13"/>
  <c r="AH12" i="13" l="1"/>
  <c r="AJ12" i="13"/>
  <c r="AJ10" i="13"/>
  <c r="AJ13" i="13"/>
  <c r="AJ14" i="13"/>
  <c r="AJ9" i="13"/>
  <c r="AJ11" i="13"/>
  <c r="AJ7" i="13"/>
  <c r="AH7" i="13"/>
  <c r="AH9" i="13"/>
  <c r="AH11" i="13"/>
  <c r="AH14" i="13"/>
  <c r="AH13" i="13"/>
  <c r="AK14" i="13"/>
  <c r="AL14" i="13" s="1"/>
  <c r="AH8" i="13"/>
  <c r="C30" i="11" l="1"/>
  <c r="E30" i="11"/>
  <c r="P27" i="11"/>
  <c r="P25" i="11"/>
  <c r="P23" i="11"/>
  <c r="N5" i="11"/>
  <c r="P58" i="8"/>
  <c r="P57" i="8"/>
  <c r="E39" i="2"/>
  <c r="M13" i="9"/>
  <c r="F8" i="11" l="1"/>
  <c r="F19" i="11"/>
  <c r="D28" i="11"/>
  <c r="D19" i="11"/>
  <c r="D13" i="11"/>
  <c r="D20" i="11"/>
  <c r="D27" i="11"/>
  <c r="D9" i="11"/>
  <c r="D17" i="11"/>
  <c r="D26" i="11"/>
  <c r="D11" i="11"/>
  <c r="D16" i="11"/>
  <c r="D23" i="11"/>
  <c r="D25" i="11"/>
  <c r="D14" i="11"/>
  <c r="E40" i="9" l="1"/>
  <c r="P26" i="11"/>
  <c r="N6" i="11" l="1"/>
  <c r="P6" i="11" s="1"/>
  <c r="N7" i="11"/>
  <c r="P7" i="11" s="1"/>
  <c r="N8" i="11"/>
  <c r="P8" i="11" s="1"/>
  <c r="N9" i="11"/>
  <c r="P9" i="11" s="1"/>
  <c r="N10" i="11"/>
  <c r="P10" i="11" s="1"/>
  <c r="N11" i="11"/>
  <c r="P11" i="11" s="1"/>
  <c r="P12" i="11"/>
  <c r="P13" i="11"/>
  <c r="P14" i="11"/>
  <c r="P15" i="11"/>
  <c r="N16" i="11"/>
  <c r="P16" i="11" s="1"/>
  <c r="P17" i="11"/>
  <c r="P18" i="11"/>
  <c r="P20" i="11"/>
  <c r="P21" i="11"/>
  <c r="P22" i="11"/>
  <c r="P24" i="11"/>
  <c r="P28" i="11"/>
  <c r="P29" i="11"/>
  <c r="P5" i="11" l="1"/>
  <c r="N30" i="11"/>
  <c r="O19" i="11" s="1"/>
  <c r="O26" i="11" l="1"/>
  <c r="O25" i="11"/>
  <c r="O27" i="11"/>
  <c r="O23" i="11"/>
  <c r="O6" i="11"/>
  <c r="O20" i="11"/>
  <c r="O28" i="11"/>
  <c r="O9" i="11"/>
  <c r="O21" i="11"/>
  <c r="O18" i="11"/>
  <c r="O7" i="11"/>
  <c r="O15" i="11"/>
  <c r="O24" i="11"/>
  <c r="O11" i="11"/>
  <c r="O29" i="11"/>
  <c r="O13" i="11"/>
  <c r="O14" i="11"/>
  <c r="O22" i="11"/>
  <c r="O10" i="11"/>
  <c r="O16" i="11"/>
  <c r="O12" i="11"/>
  <c r="O17" i="11"/>
  <c r="O8" i="11"/>
  <c r="O5" i="11" l="1"/>
  <c r="K30" i="11"/>
  <c r="I30" i="11"/>
  <c r="J19" i="11" s="1"/>
  <c r="G30" i="11"/>
  <c r="H19" i="11" s="1"/>
  <c r="F27" i="11"/>
  <c r="L29" i="11" l="1"/>
  <c r="L19" i="11"/>
  <c r="H21" i="11"/>
  <c r="H23" i="11"/>
  <c r="H24" i="11"/>
  <c r="H26" i="11"/>
  <c r="H28" i="11"/>
  <c r="H17" i="11"/>
  <c r="H14" i="11"/>
  <c r="H6" i="11"/>
  <c r="H8" i="11"/>
  <c r="H10" i="11"/>
  <c r="H20" i="11"/>
  <c r="H22" i="11"/>
  <c r="H25" i="11"/>
  <c r="H27" i="11"/>
  <c r="H29" i="11"/>
  <c r="H13" i="11"/>
  <c r="H15" i="11"/>
  <c r="H5" i="11"/>
  <c r="H7" i="11"/>
  <c r="H9" i="11"/>
  <c r="H11" i="11"/>
  <c r="J6" i="11"/>
  <c r="J9" i="11"/>
  <c r="J14" i="11"/>
  <c r="J17" i="11"/>
  <c r="J5" i="11"/>
  <c r="J8" i="11"/>
  <c r="J11" i="11"/>
  <c r="J23" i="11"/>
  <c r="J28" i="11"/>
  <c r="J25" i="11"/>
  <c r="J27" i="11"/>
  <c r="J29" i="11"/>
  <c r="J24" i="11"/>
  <c r="L25" i="11"/>
  <c r="L27" i="11"/>
  <c r="L21" i="11"/>
  <c r="L16" i="11"/>
  <c r="L14" i="11"/>
  <c r="L6" i="11"/>
  <c r="L9" i="11"/>
  <c r="L11" i="11"/>
  <c r="L23" i="11"/>
  <c r="L24" i="11"/>
  <c r="L26" i="11"/>
  <c r="L20" i="11"/>
  <c r="L13" i="11"/>
  <c r="L5" i="11"/>
  <c r="L8" i="11"/>
  <c r="L10" i="11"/>
  <c r="F25" i="11"/>
  <c r="F29" i="11"/>
  <c r="F23" i="11"/>
  <c r="J20" i="11"/>
  <c r="J16" i="11"/>
  <c r="J26" i="11"/>
  <c r="D29" i="11"/>
  <c r="D21" i="11"/>
  <c r="D5" i="11"/>
  <c r="F26" i="11"/>
  <c r="F28" i="11"/>
  <c r="F17" i="11"/>
  <c r="H12" i="11"/>
  <c r="H16" i="11"/>
  <c r="J10" i="11"/>
  <c r="L28" i="11"/>
  <c r="J15" i="11"/>
  <c r="L15" i="11"/>
  <c r="L17" i="11"/>
  <c r="F14" i="11"/>
  <c r="F18" i="11"/>
  <c r="F15" i="11"/>
  <c r="F20" i="11"/>
  <c r="F5" i="11"/>
  <c r="F16" i="11"/>
  <c r="H18" i="11"/>
  <c r="D22" i="11"/>
  <c r="D7" i="11"/>
  <c r="D15" i="11"/>
  <c r="D24" i="11"/>
  <c r="D8" i="11"/>
  <c r="D18" i="11"/>
  <c r="D10" i="11"/>
  <c r="F6" i="11"/>
  <c r="F11" i="11"/>
  <c r="J22" i="11"/>
  <c r="J21" i="11"/>
  <c r="L12" i="11"/>
  <c r="L22" i="11"/>
  <c r="L18" i="11"/>
  <c r="J12" i="11"/>
  <c r="D12" i="11"/>
  <c r="F21" i="11"/>
  <c r="F12" i="11"/>
  <c r="F22" i="11"/>
  <c r="F24" i="11"/>
  <c r="F13" i="11"/>
  <c r="F7" i="11"/>
  <c r="F10" i="11"/>
  <c r="J7" i="11"/>
  <c r="L7" i="11"/>
  <c r="F27" i="8"/>
  <c r="M23" i="2"/>
  <c r="M24" i="2"/>
  <c r="M25" i="2"/>
  <c r="M26" i="2"/>
  <c r="M27" i="2"/>
  <c r="M28" i="2"/>
  <c r="M29" i="2"/>
  <c r="M30" i="2"/>
  <c r="L23" i="8"/>
  <c r="L24" i="8"/>
  <c r="L25" i="8"/>
  <c r="L26" i="8"/>
  <c r="E13" i="9" l="1"/>
  <c r="K31" i="2" l="1"/>
  <c r="P59" i="8" l="1"/>
  <c r="P60" i="8"/>
  <c r="P61" i="8"/>
  <c r="P62" i="8"/>
  <c r="N58" i="8"/>
  <c r="N59" i="8"/>
  <c r="N60" i="8"/>
  <c r="N61" i="8"/>
  <c r="N62" i="8"/>
  <c r="N57" i="8"/>
  <c r="M21" i="9" l="1"/>
  <c r="M22" i="9"/>
  <c r="M23" i="9"/>
  <c r="M24" i="9"/>
  <c r="M25" i="9"/>
  <c r="M20" i="9"/>
  <c r="O7" i="9" l="1"/>
  <c r="O8" i="9"/>
  <c r="O9" i="9"/>
  <c r="O10" i="9"/>
  <c r="O11" i="9"/>
  <c r="O12" i="9"/>
  <c r="O13" i="9" l="1"/>
  <c r="P12" i="9" s="1"/>
  <c r="M22" i="2"/>
  <c r="M7" i="2"/>
  <c r="M8" i="2"/>
  <c r="M9" i="2"/>
  <c r="M10" i="2"/>
  <c r="M11" i="2"/>
  <c r="M12" i="2"/>
  <c r="M13" i="2"/>
  <c r="M14" i="2"/>
  <c r="M6" i="2"/>
  <c r="F47" i="2"/>
  <c r="F46" i="2"/>
  <c r="F45" i="2"/>
  <c r="F44" i="2"/>
  <c r="F43" i="2"/>
  <c r="F42" i="2"/>
  <c r="F41" i="2"/>
  <c r="F40" i="2"/>
  <c r="F39" i="2"/>
  <c r="K26" i="9"/>
  <c r="L22" i="9" s="1"/>
  <c r="I26" i="9"/>
  <c r="J20" i="9" s="1"/>
  <c r="G26" i="9"/>
  <c r="H23" i="9" s="1"/>
  <c r="E26" i="9"/>
  <c r="F20" i="9" s="1"/>
  <c r="C26" i="9"/>
  <c r="D21" i="9" s="1"/>
  <c r="K13" i="9"/>
  <c r="L7" i="9" s="1"/>
  <c r="I13" i="9"/>
  <c r="J6" i="9" s="1"/>
  <c r="G13" i="9"/>
  <c r="H8" i="9" s="1"/>
  <c r="F13" i="9"/>
  <c r="C13" i="9"/>
  <c r="D13" i="9" s="1"/>
  <c r="D40" i="2"/>
  <c r="D41" i="2"/>
  <c r="D42" i="2"/>
  <c r="D43" i="2"/>
  <c r="D44" i="2"/>
  <c r="D45" i="2"/>
  <c r="D46" i="2"/>
  <c r="D47" i="2"/>
  <c r="D39" i="2"/>
  <c r="L24" i="2"/>
  <c r="I31" i="2"/>
  <c r="J22" i="2" s="1"/>
  <c r="G31" i="2"/>
  <c r="H28" i="2" s="1"/>
  <c r="E31" i="2"/>
  <c r="F26" i="2" s="1"/>
  <c r="C31" i="2"/>
  <c r="D31" i="2" s="1"/>
  <c r="K15" i="2"/>
  <c r="L12" i="2" s="1"/>
  <c r="I15" i="2"/>
  <c r="J6" i="2" s="1"/>
  <c r="G15" i="2"/>
  <c r="H12" i="2" s="1"/>
  <c r="E15" i="2"/>
  <c r="F8" i="2" s="1"/>
  <c r="C15" i="2"/>
  <c r="D8" i="2" s="1"/>
  <c r="J63" i="8"/>
  <c r="E63" i="8"/>
  <c r="Q51" i="8"/>
  <c r="J51" i="8"/>
  <c r="D51" i="8"/>
  <c r="E49" i="8" s="1"/>
  <c r="P40" i="8"/>
  <c r="J40" i="8"/>
  <c r="K40" i="8" s="1"/>
  <c r="D40" i="8"/>
  <c r="E38" i="8" s="1"/>
  <c r="H40" i="8"/>
  <c r="I34" i="8" s="1"/>
  <c r="J27" i="8"/>
  <c r="K24" i="8" s="1"/>
  <c r="B27" i="8"/>
  <c r="C27" i="8" s="1"/>
  <c r="H27" i="8"/>
  <c r="D27" i="8"/>
  <c r="E27" i="8" s="1"/>
  <c r="J13" i="8"/>
  <c r="K7" i="8" s="1"/>
  <c r="H13" i="8"/>
  <c r="I12" i="8" s="1"/>
  <c r="G8" i="8"/>
  <c r="D13" i="8"/>
  <c r="E7" i="8" s="1"/>
  <c r="B13" i="8"/>
  <c r="C12" i="8" s="1"/>
  <c r="C40" i="9"/>
  <c r="L8" i="8"/>
  <c r="L9" i="8"/>
  <c r="L10" i="8"/>
  <c r="L11" i="8"/>
  <c r="L12" i="8"/>
  <c r="L7" i="8"/>
  <c r="H63" i="8"/>
  <c r="I61" i="8" s="1"/>
  <c r="B63" i="8"/>
  <c r="C62" i="8" s="1"/>
  <c r="N51" i="8"/>
  <c r="O45" i="8" s="1"/>
  <c r="H51" i="8"/>
  <c r="I49" i="8" s="1"/>
  <c r="B51" i="8"/>
  <c r="C45" i="8" s="1"/>
  <c r="O37" i="8"/>
  <c r="B40" i="8"/>
  <c r="F37" i="9"/>
  <c r="G47" i="2"/>
  <c r="E47" i="2"/>
  <c r="C47" i="2"/>
  <c r="G46" i="2"/>
  <c r="E46" i="2"/>
  <c r="C46" i="2"/>
  <c r="G45" i="2"/>
  <c r="E45" i="2"/>
  <c r="C45" i="2"/>
  <c r="G44" i="2"/>
  <c r="E44" i="2"/>
  <c r="C44" i="2"/>
  <c r="G43" i="2"/>
  <c r="E43" i="2"/>
  <c r="C43" i="2"/>
  <c r="G42" i="2"/>
  <c r="E42" i="2"/>
  <c r="C42" i="2"/>
  <c r="G41" i="2"/>
  <c r="E41" i="2"/>
  <c r="C41" i="2"/>
  <c r="G40" i="2"/>
  <c r="E40" i="2"/>
  <c r="C40" i="2"/>
  <c r="G39" i="2"/>
  <c r="L62" i="8"/>
  <c r="M62" i="8" s="1"/>
  <c r="F62" i="8"/>
  <c r="G62" i="8" s="1"/>
  <c r="L61" i="8"/>
  <c r="M61" i="8" s="1"/>
  <c r="F61" i="8"/>
  <c r="G61" i="8" s="1"/>
  <c r="L60" i="8"/>
  <c r="M60" i="8" s="1"/>
  <c r="F60" i="8"/>
  <c r="G60" i="8" s="1"/>
  <c r="L59" i="8"/>
  <c r="M59" i="8" s="1"/>
  <c r="G59" i="8"/>
  <c r="F58" i="8"/>
  <c r="G58" i="8" s="1"/>
  <c r="G57" i="8"/>
  <c r="R50" i="8"/>
  <c r="S50" i="8" s="1"/>
  <c r="L50" i="8"/>
  <c r="M50" i="8" s="1"/>
  <c r="F50" i="8"/>
  <c r="G50" i="8" s="1"/>
  <c r="R49" i="8"/>
  <c r="S49" i="8" s="1"/>
  <c r="L49" i="8"/>
  <c r="M49" i="8" s="1"/>
  <c r="F49" i="8"/>
  <c r="G49" i="8" s="1"/>
  <c r="R48" i="8"/>
  <c r="S48" i="8" s="1"/>
  <c r="L48" i="8"/>
  <c r="M48" i="8" s="1"/>
  <c r="F48" i="8"/>
  <c r="G48" i="8" s="1"/>
  <c r="R47" i="8"/>
  <c r="S47" i="8" s="1"/>
  <c r="L47" i="8"/>
  <c r="M47" i="8" s="1"/>
  <c r="F47" i="8"/>
  <c r="G47" i="8" s="1"/>
  <c r="R46" i="8"/>
  <c r="S46" i="8" s="1"/>
  <c r="F46" i="8"/>
  <c r="G46" i="8" s="1"/>
  <c r="R45" i="8"/>
  <c r="S45" i="8" s="1"/>
  <c r="L45" i="8"/>
  <c r="M45" i="8" s="1"/>
  <c r="F45" i="8"/>
  <c r="G45" i="8" s="1"/>
  <c r="R39" i="8"/>
  <c r="S39" i="8" s="1"/>
  <c r="L39" i="8"/>
  <c r="M39" i="8" s="1"/>
  <c r="F39" i="8"/>
  <c r="G39" i="8" s="1"/>
  <c r="R38" i="8"/>
  <c r="S38" i="8" s="1"/>
  <c r="L38" i="8"/>
  <c r="M38" i="8" s="1"/>
  <c r="F38" i="8"/>
  <c r="G38" i="8" s="1"/>
  <c r="R37" i="8"/>
  <c r="S37" i="8" s="1"/>
  <c r="L37" i="8"/>
  <c r="M37" i="8" s="1"/>
  <c r="F37" i="8"/>
  <c r="G37" i="8" s="1"/>
  <c r="R36" i="8"/>
  <c r="S36" i="8" s="1"/>
  <c r="L36" i="8"/>
  <c r="M36" i="8" s="1"/>
  <c r="F36" i="8"/>
  <c r="G36" i="8" s="1"/>
  <c r="R35" i="8"/>
  <c r="S35" i="8" s="1"/>
  <c r="L35" i="8"/>
  <c r="M35" i="8" s="1"/>
  <c r="F35" i="8"/>
  <c r="G35" i="8" s="1"/>
  <c r="R34" i="8"/>
  <c r="S34" i="8" s="1"/>
  <c r="L34" i="8"/>
  <c r="M34" i="8" s="1"/>
  <c r="F34" i="8"/>
  <c r="G34" i="8" s="1"/>
  <c r="L27" i="2"/>
  <c r="D30" i="2"/>
  <c r="L29" i="2"/>
  <c r="L30" i="2"/>
  <c r="L15" i="2" l="1"/>
  <c r="L6" i="2"/>
  <c r="Q34" i="8"/>
  <c r="R40" i="8"/>
  <c r="I25" i="8"/>
  <c r="L27" i="8"/>
  <c r="M27" i="8" s="1"/>
  <c r="D32" i="9"/>
  <c r="D37" i="9"/>
  <c r="F13" i="2"/>
  <c r="F9" i="2"/>
  <c r="F6" i="2"/>
  <c r="L21" i="9"/>
  <c r="D27" i="2"/>
  <c r="F11" i="2"/>
  <c r="K21" i="8"/>
  <c r="L25" i="9"/>
  <c r="C49" i="8"/>
  <c r="J7" i="9"/>
  <c r="K61" i="8"/>
  <c r="K63" i="8"/>
  <c r="E59" i="8"/>
  <c r="K47" i="8"/>
  <c r="K51" i="8"/>
  <c r="K25" i="8"/>
  <c r="C48" i="8"/>
  <c r="C46" i="8"/>
  <c r="J10" i="2"/>
  <c r="C57" i="8"/>
  <c r="E8" i="8"/>
  <c r="K59" i="8"/>
  <c r="E47" i="8"/>
  <c r="E50" i="8"/>
  <c r="E21" i="8"/>
  <c r="E22" i="8"/>
  <c r="E24" i="8"/>
  <c r="I11" i="8"/>
  <c r="C60" i="8"/>
  <c r="C59" i="8"/>
  <c r="C47" i="8"/>
  <c r="C51" i="8"/>
  <c r="O39" i="8"/>
  <c r="O40" i="8"/>
  <c r="O36" i="8"/>
  <c r="I37" i="8"/>
  <c r="J13" i="11"/>
  <c r="F34" i="9"/>
  <c r="F39" i="9"/>
  <c r="F30" i="2"/>
  <c r="M31" i="2"/>
  <c r="F14" i="2"/>
  <c r="G21" i="8"/>
  <c r="F21" i="9"/>
  <c r="H44" i="2"/>
  <c r="H40" i="2"/>
  <c r="H24" i="2"/>
  <c r="K57" i="8"/>
  <c r="E35" i="8"/>
  <c r="C26" i="8"/>
  <c r="F38" i="9"/>
  <c r="J8" i="9"/>
  <c r="J13" i="9"/>
  <c r="D11" i="9"/>
  <c r="D28" i="2"/>
  <c r="L8" i="2"/>
  <c r="F12" i="2"/>
  <c r="F10" i="2"/>
  <c r="D7" i="2"/>
  <c r="D11" i="2"/>
  <c r="K45" i="8"/>
  <c r="K50" i="8"/>
  <c r="K46" i="8"/>
  <c r="C58" i="8"/>
  <c r="O51" i="8"/>
  <c r="I47" i="8"/>
  <c r="I48" i="8"/>
  <c r="I45" i="8"/>
  <c r="O34" i="8"/>
  <c r="I35" i="8"/>
  <c r="N63" i="8"/>
  <c r="I38" i="8"/>
  <c r="I40" i="8"/>
  <c r="I36" i="8"/>
  <c r="I21" i="8"/>
  <c r="C23" i="8"/>
  <c r="I10" i="8"/>
  <c r="E13" i="8"/>
  <c r="E11" i="8"/>
  <c r="J23" i="9"/>
  <c r="F26" i="9"/>
  <c r="F25" i="9"/>
  <c r="H24" i="9"/>
  <c r="H26" i="9"/>
  <c r="J10" i="9"/>
  <c r="D29" i="2"/>
  <c r="F27" i="2"/>
  <c r="H41" i="2"/>
  <c r="H29" i="2"/>
  <c r="H27" i="2"/>
  <c r="H23" i="2"/>
  <c r="L9" i="2"/>
  <c r="L10" i="2"/>
  <c r="F15" i="2"/>
  <c r="H8" i="2"/>
  <c r="H7" i="2"/>
  <c r="H13" i="2"/>
  <c r="H10" i="2"/>
  <c r="Q49" i="8"/>
  <c r="Q48" i="8"/>
  <c r="L40" i="8"/>
  <c r="M40" i="8" s="1"/>
  <c r="K36" i="8"/>
  <c r="K39" i="8"/>
  <c r="K38" i="8"/>
  <c r="K34" i="8"/>
  <c r="E39" i="8"/>
  <c r="P63" i="8"/>
  <c r="Q63" i="8" s="1"/>
  <c r="E26" i="8"/>
  <c r="K12" i="8"/>
  <c r="C9" i="8"/>
  <c r="C10" i="8"/>
  <c r="F40" i="9"/>
  <c r="F33" i="9"/>
  <c r="D35" i="9"/>
  <c r="J26" i="9"/>
  <c r="H22" i="9"/>
  <c r="F23" i="9"/>
  <c r="F24" i="9"/>
  <c r="F22" i="9"/>
  <c r="F6" i="9"/>
  <c r="D9" i="9"/>
  <c r="D7" i="9"/>
  <c r="L23" i="2"/>
  <c r="J28" i="2"/>
  <c r="J27" i="2"/>
  <c r="J30" i="2"/>
  <c r="J23" i="2"/>
  <c r="J29" i="2"/>
  <c r="H30" i="2"/>
  <c r="H22" i="2"/>
  <c r="D25" i="2"/>
  <c r="G48" i="2"/>
  <c r="L11" i="2"/>
  <c r="L14" i="2"/>
  <c r="J13" i="2"/>
  <c r="J12" i="2"/>
  <c r="F7" i="2"/>
  <c r="D48" i="2"/>
  <c r="D13" i="2"/>
  <c r="D15" i="2"/>
  <c r="E57" i="8"/>
  <c r="C63" i="8"/>
  <c r="K49" i="8"/>
  <c r="O50" i="8"/>
  <c r="I50" i="8"/>
  <c r="K35" i="8"/>
  <c r="E40" i="8"/>
  <c r="O38" i="8"/>
  <c r="O35" i="8"/>
  <c r="C22" i="8"/>
  <c r="C21" i="8"/>
  <c r="C24" i="8"/>
  <c r="I9" i="8"/>
  <c r="I8" i="8"/>
  <c r="I7" i="8"/>
  <c r="L13" i="8"/>
  <c r="M11" i="8" s="1"/>
  <c r="E9" i="8"/>
  <c r="C8" i="8"/>
  <c r="R57" i="8"/>
  <c r="S57" i="8" s="1"/>
  <c r="R58" i="8"/>
  <c r="S58" i="8" s="1"/>
  <c r="K9" i="8"/>
  <c r="K8" i="8"/>
  <c r="J25" i="2"/>
  <c r="J26" i="2"/>
  <c r="D22" i="2"/>
  <c r="D23" i="2"/>
  <c r="D20" i="9"/>
  <c r="M26" i="9"/>
  <c r="H46" i="2"/>
  <c r="H42" i="2"/>
  <c r="H45" i="2"/>
  <c r="J18" i="11"/>
  <c r="F9" i="11"/>
  <c r="J24" i="9"/>
  <c r="J25" i="9"/>
  <c r="D25" i="9"/>
  <c r="D22" i="9"/>
  <c r="D24" i="9"/>
  <c r="D23" i="9"/>
  <c r="L8" i="9"/>
  <c r="P6" i="9"/>
  <c r="F10" i="9"/>
  <c r="H7" i="9"/>
  <c r="H6" i="9"/>
  <c r="P9" i="9"/>
  <c r="L31" i="2"/>
  <c r="L26" i="2"/>
  <c r="F22" i="2"/>
  <c r="F31" i="2"/>
  <c r="H25" i="2"/>
  <c r="H26" i="2"/>
  <c r="H31" i="2"/>
  <c r="H47" i="2"/>
  <c r="H43" i="2"/>
  <c r="L7" i="2"/>
  <c r="H11" i="2"/>
  <c r="H6" i="2"/>
  <c r="H15" i="2"/>
  <c r="D6" i="2"/>
  <c r="D9" i="2"/>
  <c r="D14" i="2"/>
  <c r="H39" i="2"/>
  <c r="L30" i="11"/>
  <c r="J30" i="11"/>
  <c r="H30" i="11"/>
  <c r="D30" i="11"/>
  <c r="F30" i="11"/>
  <c r="E58" i="8"/>
  <c r="E61" i="8"/>
  <c r="L51" i="8"/>
  <c r="M51" i="8" s="1"/>
  <c r="K48" i="8"/>
  <c r="Q39" i="8"/>
  <c r="Q35" i="8"/>
  <c r="I27" i="8"/>
  <c r="I13" i="8"/>
  <c r="H20" i="9"/>
  <c r="H25" i="9"/>
  <c r="L11" i="9"/>
  <c r="F7" i="9"/>
  <c r="D33" i="9"/>
  <c r="F12" i="9"/>
  <c r="F9" i="9"/>
  <c r="D40" i="9"/>
  <c r="F32" i="9"/>
  <c r="L26" i="9"/>
  <c r="H21" i="9"/>
  <c r="L6" i="9"/>
  <c r="D34" i="9"/>
  <c r="F8" i="9"/>
  <c r="F36" i="9"/>
  <c r="D36" i="9"/>
  <c r="D39" i="9"/>
  <c r="D8" i="9"/>
  <c r="D6" i="9"/>
  <c r="J21" i="9"/>
  <c r="L13" i="9"/>
  <c r="J22" i="9"/>
  <c r="H9" i="9"/>
  <c r="F11" i="9"/>
  <c r="L24" i="9"/>
  <c r="D26" i="9"/>
  <c r="F35" i="9"/>
  <c r="D38" i="9"/>
  <c r="L23" i="9"/>
  <c r="L10" i="9"/>
  <c r="L20" i="9"/>
  <c r="J12" i="9"/>
  <c r="J11" i="9"/>
  <c r="J9" i="9"/>
  <c r="P11" i="9"/>
  <c r="H10" i="9"/>
  <c r="H11" i="9"/>
  <c r="P10" i="9"/>
  <c r="D10" i="9"/>
  <c r="D12" i="9"/>
  <c r="L22" i="2"/>
  <c r="L25" i="2"/>
  <c r="L28" i="2"/>
  <c r="J31" i="2"/>
  <c r="J24" i="2"/>
  <c r="F48" i="2"/>
  <c r="F23" i="2"/>
  <c r="F29" i="2"/>
  <c r="F24" i="2"/>
  <c r="D24" i="2"/>
  <c r="D26" i="2"/>
  <c r="L13" i="2"/>
  <c r="J7" i="2"/>
  <c r="J14" i="2"/>
  <c r="J15" i="2"/>
  <c r="E48" i="2"/>
  <c r="H14" i="2"/>
  <c r="H9" i="2"/>
  <c r="D12" i="2"/>
  <c r="D10" i="2"/>
  <c r="C48" i="2"/>
  <c r="K58" i="8"/>
  <c r="K62" i="8"/>
  <c r="K60" i="8"/>
  <c r="E60" i="8"/>
  <c r="F63" i="8"/>
  <c r="G63" i="8" s="1"/>
  <c r="E62" i="8"/>
  <c r="R51" i="8"/>
  <c r="S51" i="8" s="1"/>
  <c r="S40" i="8"/>
  <c r="K37" i="8"/>
  <c r="R61" i="8"/>
  <c r="S61" i="8" s="1"/>
  <c r="F40" i="8"/>
  <c r="G40" i="8" s="1"/>
  <c r="C61" i="8"/>
  <c r="O49" i="8"/>
  <c r="O48" i="8"/>
  <c r="O47" i="8"/>
  <c r="O46" i="8"/>
  <c r="I51" i="8"/>
  <c r="I46" i="8"/>
  <c r="C50" i="8"/>
  <c r="I39" i="8"/>
  <c r="C36" i="8"/>
  <c r="E25" i="8"/>
  <c r="C25" i="8"/>
  <c r="K11" i="8"/>
  <c r="K10" i="8"/>
  <c r="K13" i="8"/>
  <c r="E10" i="8"/>
  <c r="E12" i="8"/>
  <c r="E46" i="8"/>
  <c r="E45" i="8"/>
  <c r="E51" i="8"/>
  <c r="F51" i="8"/>
  <c r="G51" i="8" s="1"/>
  <c r="E48" i="8"/>
  <c r="R59" i="8"/>
  <c r="S59" i="8" s="1"/>
  <c r="P13" i="9"/>
  <c r="P7" i="9"/>
  <c r="R60" i="8"/>
  <c r="S60" i="8" s="1"/>
  <c r="C7" i="8"/>
  <c r="C11" i="8"/>
  <c r="C13" i="8"/>
  <c r="Q45" i="8"/>
  <c r="Q50" i="8"/>
  <c r="Q46" i="8"/>
  <c r="Q47" i="8"/>
  <c r="C35" i="8"/>
  <c r="C34" i="8"/>
  <c r="C37" i="8"/>
  <c r="C38" i="8"/>
  <c r="C39" i="8"/>
  <c r="P8" i="9"/>
  <c r="R62" i="8"/>
  <c r="S62" i="8" s="1"/>
  <c r="I60" i="8"/>
  <c r="I57" i="8"/>
  <c r="I59" i="8"/>
  <c r="I58" i="8"/>
  <c r="L63" i="8"/>
  <c r="M63" i="8" s="1"/>
  <c r="I62" i="8"/>
  <c r="I63" i="8"/>
  <c r="G27" i="8"/>
  <c r="G22" i="8"/>
  <c r="G23" i="8"/>
  <c r="G24" i="8"/>
  <c r="G25" i="8"/>
  <c r="G26" i="8"/>
  <c r="K26" i="8"/>
  <c r="K22" i="8"/>
  <c r="K23" i="8"/>
  <c r="K27" i="8"/>
  <c r="Q40" i="8"/>
  <c r="Q37" i="8"/>
  <c r="Q38" i="8"/>
  <c r="Q36" i="8"/>
  <c r="G7" i="8"/>
  <c r="G10" i="8"/>
  <c r="G12" i="8"/>
  <c r="G11" i="8"/>
  <c r="G13" i="8"/>
  <c r="G9" i="8"/>
  <c r="C40" i="8"/>
  <c r="I26" i="8"/>
  <c r="I24" i="8"/>
  <c r="I22" i="8"/>
  <c r="I23" i="8"/>
  <c r="E37" i="8"/>
  <c r="E34" i="8"/>
  <c r="E36" i="8"/>
  <c r="E23" i="8"/>
  <c r="L12" i="9"/>
  <c r="H13" i="9"/>
  <c r="F25" i="2"/>
  <c r="F28" i="2"/>
  <c r="J8" i="2"/>
  <c r="M15" i="2"/>
  <c r="J11" i="2"/>
  <c r="H12" i="9"/>
  <c r="L9" i="9"/>
  <c r="J9" i="2"/>
  <c r="M10" i="8" l="1"/>
  <c r="M7" i="8"/>
  <c r="M13" i="8"/>
  <c r="M8" i="8"/>
  <c r="M9" i="8"/>
  <c r="M12" i="8"/>
  <c r="N21" i="9"/>
  <c r="N25" i="9"/>
  <c r="N22" i="9"/>
  <c r="N26" i="9"/>
  <c r="N23" i="9"/>
  <c r="N20" i="9"/>
  <c r="N24" i="9"/>
  <c r="P30" i="11"/>
  <c r="O30" i="11"/>
  <c r="M26" i="8"/>
  <c r="M23" i="8"/>
  <c r="M25" i="8"/>
  <c r="M21" i="8"/>
  <c r="M22" i="8"/>
  <c r="M24" i="8"/>
  <c r="N25" i="2"/>
  <c r="N23" i="2"/>
  <c r="N24" i="2"/>
  <c r="N26" i="2"/>
  <c r="N28" i="2"/>
  <c r="N31" i="2"/>
  <c r="N22" i="2"/>
  <c r="N30" i="2"/>
  <c r="N29" i="2"/>
  <c r="N27" i="2"/>
  <c r="Q62" i="8"/>
  <c r="Q60" i="8"/>
  <c r="Q59" i="8"/>
  <c r="Q58" i="8"/>
  <c r="Q61" i="8"/>
  <c r="Q57" i="8"/>
  <c r="O57" i="8"/>
  <c r="O58" i="8"/>
  <c r="O59" i="8"/>
  <c r="O62" i="8"/>
  <c r="R63" i="8"/>
  <c r="S63" i="8" s="1"/>
  <c r="O63" i="8"/>
  <c r="O61" i="8"/>
  <c r="O60" i="8"/>
  <c r="H48" i="2"/>
  <c r="N14" i="2"/>
  <c r="N11" i="2"/>
  <c r="N8" i="2"/>
  <c r="N12" i="2"/>
  <c r="N6" i="2"/>
  <c r="N9" i="2"/>
  <c r="N10" i="2"/>
  <c r="N15" i="2"/>
  <c r="N7" i="2"/>
  <c r="N13" i="2"/>
</calcChain>
</file>

<file path=xl/sharedStrings.xml><?xml version="1.0" encoding="utf-8"?>
<sst xmlns="http://schemas.openxmlformats.org/spreadsheetml/2006/main" count="507" uniqueCount="134">
  <si>
    <t>Νεοεισερχόμενοι</t>
  </si>
  <si>
    <t>Σύνολο</t>
  </si>
  <si>
    <t>Λευκωσία</t>
  </si>
  <si>
    <t>Λάρνακα</t>
  </si>
  <si>
    <t>Αμμόχωστος</t>
  </si>
  <si>
    <t>Λεμεσός</t>
  </si>
  <si>
    <t>Πάφος</t>
  </si>
  <si>
    <t>ΔΙΕΥΘΥΝΤΕΣ/ΔΙΟΙΚΗΤΙΚΟΙ</t>
  </si>
  <si>
    <t>ΠΡΟΣΟΝΤΟΥΧΟΙ/ΕΙΔΙΚΟΙ</t>
  </si>
  <si>
    <t>ΤΕΧΝΙΚΟΙ ΒΟΗΘΟΙ</t>
  </si>
  <si>
    <t>ΓΡΑΦΕΙΣ/ΔΑΚΤ.Ι</t>
  </si>
  <si>
    <t>ΥΠΑΛΛΗΛΟΙ ΥΠΗΡΕΣΙΩΝ</t>
  </si>
  <si>
    <t>ΓΕΩΡΓΙΚΟΙ ΕΡΓΑΤΕΣ</t>
  </si>
  <si>
    <t>ΤΕΧΝΙΤΕΣ ΠΑΡΑΓΩΓΗΣ</t>
  </si>
  <si>
    <t>ΧΕΙΡΙΣΤΕΣ ΜΗΧΑΝ.</t>
  </si>
  <si>
    <t>ΑΝΕΙΔΙΚΕΥΤΟΙ ΕΡΓΑΤΕΣ</t>
  </si>
  <si>
    <t>ΣΥΝΟΛΟ</t>
  </si>
  <si>
    <t>ΕΛΛΗΝΟΚΥΠΡΙΟΣ</t>
  </si>
  <si>
    <t>ΕΥΡΩΠΑΙΟΣ ΠΟΛΙΤΗΣ</t>
  </si>
  <si>
    <t>ΠΟΝΤΙΟΣ ΜΕ ΕΛΛΗΝΙΚΟ ΔΙΑΒΑΤΗΡΙΟ</t>
  </si>
  <si>
    <t>ΤΟΥΡΚΟΚΥΠΡΙΟΣ</t>
  </si>
  <si>
    <t>ΑΛΛΟΔΑΠΟΣ</t>
  </si>
  <si>
    <t>ΚΑΘΕΣΤΩΣ ΣΥΜΠΛΗΡ. ΠΡΟΣΤΑΣΙΑΣ</t>
  </si>
  <si>
    <t>ΑΝΑΓΝΩΡ. ΠΟΛΙΤΙΚΟΣ ΠΡΟΣΦΥΓΑΣ</t>
  </si>
  <si>
    <t>ΚΟΙΝΟΤΗΤΑ</t>
  </si>
  <si>
    <t>ΒΟΥΛΓΑΡΙΑ</t>
  </si>
  <si>
    <t>ΓΑΛΛΙΑ</t>
  </si>
  <si>
    <t>ΓΕΡΜΑΝΙΑ</t>
  </si>
  <si>
    <t>ΕΛΛΑΔΑ</t>
  </si>
  <si>
    <t>ΚΥΠΡΟΣ</t>
  </si>
  <si>
    <t>ΜΕΓΑΛΗ ΒΡΕΤΑΝΙΑ</t>
  </si>
  <si>
    <t>ΟΥΓΓΑΡΙΑ</t>
  </si>
  <si>
    <t>ΠΟΛΩΝΙΑ</t>
  </si>
  <si>
    <t>ΡΟΥΜΑΝΙΑ</t>
  </si>
  <si>
    <t>ΕΠΙΘΥΜΗΤΟ ΕΠΑΓΓΕΛΜΑ</t>
  </si>
  <si>
    <t>ΑΜΜΟΧΩΣΤΟΣ</t>
  </si>
  <si>
    <t>ΛΑΡΝΑΚΑ</t>
  </si>
  <si>
    <t>ΛΕΜΕΣΟΣ</t>
  </si>
  <si>
    <t>ΛΕΥΚΩΣΙΑ</t>
  </si>
  <si>
    <t>ΠΑΦΟΣ</t>
  </si>
  <si>
    <t>15-19</t>
  </si>
  <si>
    <t>20-24</t>
  </si>
  <si>
    <t>25-29</t>
  </si>
  <si>
    <t>30-39</t>
  </si>
  <si>
    <t>40-49</t>
  </si>
  <si>
    <t>50-59</t>
  </si>
  <si>
    <t>60-64</t>
  </si>
  <si>
    <t>65+</t>
  </si>
  <si>
    <t>Αρ.</t>
  </si>
  <si>
    <t>%</t>
  </si>
  <si>
    <t xml:space="preserve">Αρ. </t>
  </si>
  <si>
    <t>ΑΝΑΛΦΑΒΗΤΟΣ</t>
  </si>
  <si>
    <t>ΣΤΟΙΧΕΙΩΔΗΣ ΕΚΠΑΙΔΕΥΣΗ</t>
  </si>
  <si>
    <t>ΔΕΥΤΕΡΟΒΑΘΜΙΑ ΓΕΝΙΚΗ ΕΚΠΑΙΔΕΥΣΗ</t>
  </si>
  <si>
    <t>ΔΕΥΤΕΡΟΒΑΘΜΙΑ ΤΕΧΝΙΚΗ ΕΚΠΑΙΔΕΥΣΗ</t>
  </si>
  <si>
    <t>ΑΠΟΦΟΙΤΟΣ ΑΝΩΤΕΡΗΣ ΣΧΟΛΗΣ</t>
  </si>
  <si>
    <t>ΑΠΟΦΟΙΤΟΣ ΠΑΝΕΠΙΣΤΗΜΙΟΥ</t>
  </si>
  <si>
    <t>Μεταβολή</t>
  </si>
  <si>
    <t xml:space="preserve">ΠΙΝΑΚΑΣ 3: </t>
  </si>
  <si>
    <t>ΑΡΙΘΜΟΣ ΕΓΓΕΓΡΑΜΜΕΝΩΝ ΑΝΕΡΓΩΝ ΣΤΗΝ ΚΑΤΗΓΟΡΙΑ</t>
  </si>
  <si>
    <t>Νεοεισερχόμενοι - Κύπριοι</t>
  </si>
  <si>
    <t>ΑΡΙΘΜΟΣ ΕΓΓΕΓΡΑΜΜΕΝΩΝ ΚΥΠΡΙΩΝ ΑΝΕΡΓΩΝ ΣΤΗΝ ΚΑΤΗΓΟΡΙΑ</t>
  </si>
  <si>
    <t xml:space="preserve">ΠΙΝΑΚΑΣ 5: ΑΡΙΘΜΟΣ ΕΓΓΕΓΡΑΜΜΕΝΩΝ ΚΥΠΡΙΩΝ ΑΝΕΡΓΩΝ </t>
  </si>
  <si>
    <t xml:space="preserve">ΠΙΝΑΚΑΣ 4: </t>
  </si>
  <si>
    <t xml:space="preserve">ΠΙΝΑΚΑΣ 6: ΑΡΙΘΜΟΣ ΕΓΓΕΓΡΑΜΜΕΝΩΝ ΑΝΕΡΓΩΝ ΣΤΗΝ ΚΑΤΗΓΟΡΙΑ ΝΕΟΕΙΣΕΡΧΟΜΕΝΩΝ </t>
  </si>
  <si>
    <t>Νεοεισερχόμενοι - ΕΕ</t>
  </si>
  <si>
    <t>Νεοεισερχόμενοι -Σύνολο</t>
  </si>
  <si>
    <t xml:space="preserve">Ποσοστό ΕΕ ανέργων στην κατηγορία "νεοεισερχόμενος" στο σύνολο των ανέργων στην κατηγορία "νεοεισερχόμενος" </t>
  </si>
  <si>
    <t xml:space="preserve">ΠΙΝΑΚΑΣ 8α: ΑΡΙΘΜΟΣ ΕΓΓΕΓΡΑΜΜΕΝΩΝ ΕΥΡΩΠΑΙΩΝ ΑΝΕΡΓΩΝ ΣΤΗΝ ΚΑΤΗΓΟΡΙΑ ΝΕΟΕΙΣΕΡΧΟΜΕΝΩΝ </t>
  </si>
  <si>
    <t>ΠΙΝΑΚΑΣ 8β: ΑΡΙΘΜΟΣ ΕΓΓΕΓΡΑΜΜΕΝΩΝ ΑΝΕΡΓΩΝ ΣΤΗΝ ΚΑΤΗΓΟΡΙΑ ΝΕΟΕΙΣΕΡΧΟΜΕΝΩΝ  (ΣΥΝΟΛΟ) ΚΑΤΑ ΕΠΙΘΥΜΗΤΟ ΕΠΑΓΓΕΛΜΑ</t>
  </si>
  <si>
    <t xml:space="preserve">ΠΙΝΑΚΑΣ 9α: ΝΕΕΣ ΕΓΓΡΑΦΕΣ ΝΕΟΕΙΣΕΡΧΟΜΕΝΩΝ </t>
  </si>
  <si>
    <t xml:space="preserve">ΠΙΝΑΚΑΣ 9β: ΝΕΕΣ ΕΓΓΡΑΦΕΣ ΝΕΟΕΙΣΕΡΧΟΜΕΝΩΝ </t>
  </si>
  <si>
    <t>Ηλικία</t>
  </si>
  <si>
    <t>ΤΡΙΤΟΒΑΘΜΙΑ ΕΚΠΑΙΔΕΥΣΗ</t>
  </si>
  <si>
    <t xml:space="preserve">ΠΙΝΑΚΑΣ 9γ: ΝΕΕΣ ΕΓΓΡΑΦΕΣ ΝΕΟΕΙΣΕΡΧΟΜΕΝΩΝ </t>
  </si>
  <si>
    <t xml:space="preserve">ΠΙΝΑΚΑΣ 8γ: ΠΟΣΟΣΤΟ ΕΓΓΕΓΡΑΜΜΕΝΩΝ ΕΥΡΩΠΑΙΩΝ  ΑΝΕΡΓΩΝ ΣΤΗΝ ΚΑΤΗΓΟΡΙΑ ΝΕΟΕΙΣΕΡΧΟΜΕΝΩΝ </t>
  </si>
  <si>
    <t>Αμμόχ.</t>
  </si>
  <si>
    <t>Μεταβ. μηνών</t>
  </si>
  <si>
    <t xml:space="preserve"> Αμμόχωστος</t>
  </si>
  <si>
    <t>Μετ. μήνα</t>
  </si>
  <si>
    <t xml:space="preserve">ΠΙΝΑΚΑΣ 7α: ΑΡΙΘΜΟΣ (ΚΑΙ ΠΟΣΟΣΤΟ) ΕΓΓΕΓΡΑΜΜΕΝΩΝ ΑΝΕΡΓΩΝ ΕΥΡΩΠΑΙΩΝ ΠΟΛΙΤΩΝ ΣΤΗΝ ΚΑΤΗΓΟΡΙΑ ΝΕΟΕΙΣΕΡΧΟΜΕΝΩΝ </t>
  </si>
  <si>
    <t xml:space="preserve">Σύνολο </t>
  </si>
  <si>
    <t xml:space="preserve">ΠΙΝΑΚΑΣ 7β: ΑΡΙΘΜΟΣ ΕΓΓΕΓΡΑΜΜΕΝΩΝ ΑΝΕΡΓΩΝ ΕΥΡΩΠΑΙΩΝ ΠΟΛΙΤΩΝ ΠΡΟΕΡΧΟΜΕΝΩΝ ΑΠΟ  </t>
  </si>
  <si>
    <t>ΛΙΘΟΥΑΝΙΑ</t>
  </si>
  <si>
    <t>ΓΕΩΡΓΙΑ</t>
  </si>
  <si>
    <t>ΕΛΒΕΤΙΑ</t>
  </si>
  <si>
    <t>ΣΤΗΝ ΚΑΤΗΓΟΡΙΑ ΝΕΟΕΙΣΕΡΧΟΜΕΝΩΝ ΚΑΤΑ ΗΛΙΚΙΑ ΚΑΙ ΜΟΡΦΩΤΙΚΟ ΕΠΙΠΕΔΟ</t>
  </si>
  <si>
    <t>ΤΣΕΧΙΑ</t>
  </si>
  <si>
    <t>ΙΡΛΑΝΔΙΑ</t>
  </si>
  <si>
    <t xml:space="preserve">                     ΣΥΓΚΕΚΡΙΜΕΝΕΣ ΧΩΡΕΣ ΚΑΤΑ ΜΗΝΑ</t>
  </si>
  <si>
    <t>Γεν. Σύνολο Μήνα</t>
  </si>
  <si>
    <t>ΜΟΡΦΩΣΗ</t>
  </si>
  <si>
    <t>ΑΥΣΤΡΙΑ</t>
  </si>
  <si>
    <t>ΔΕΥΤΕΡ. ΓΕΝΙΚΗ ΚΑΙ ΤΕΧΝΙΚΗ ΕΚΠΑΙΔΕΥΣΗ</t>
  </si>
  <si>
    <t>Δεκ. 2014</t>
  </si>
  <si>
    <t xml:space="preserve">                   ΚΑΤΑ ΚΟΙΝΟΤΗΤΑ</t>
  </si>
  <si>
    <t>Ιαν. 2015</t>
  </si>
  <si>
    <t>ΙΤΑΛΙΑ</t>
  </si>
  <si>
    <t>Φεβ. 2015</t>
  </si>
  <si>
    <t>ΣΛΟΒΑΚΙΑ</t>
  </si>
  <si>
    <t>Μαρτ. 2015</t>
  </si>
  <si>
    <t>Απρ. 2015</t>
  </si>
  <si>
    <t>Μάιος 2015</t>
  </si>
  <si>
    <t>Ιούνιος 2015</t>
  </si>
  <si>
    <t>ΑΛΒΑΝΙΑ</t>
  </si>
  <si>
    <t>ΜΑΛΤΑ</t>
  </si>
  <si>
    <t>Ιούλιος 2015</t>
  </si>
  <si>
    <t>ΦΙΛΛΑΝΔΙΑ</t>
  </si>
  <si>
    <t>Σεπτ. 2015</t>
  </si>
  <si>
    <t>ΣΟΥΗΔΙΑ</t>
  </si>
  <si>
    <t>Αύγ. 2015</t>
  </si>
  <si>
    <t>Οκτ. 2015</t>
  </si>
  <si>
    <t xml:space="preserve">   </t>
  </si>
  <si>
    <t>Νοεμ.2015</t>
  </si>
  <si>
    <t>ΡΩΣΣΙΑ</t>
  </si>
  <si>
    <t>ΣΣΕΡΒΙΑ</t>
  </si>
  <si>
    <t>ΣΥΡΙΑ</t>
  </si>
  <si>
    <t>ΟΛΛΑΝΔΙΑ</t>
  </si>
  <si>
    <t>Συν.Δεκεμ.2015</t>
  </si>
  <si>
    <t xml:space="preserve">                        ΚΑΤΑ ΧΩΡΑ ΠΡΟΕΛΕΥΣΗΣ -ΙΑΝΟΥΑΡΙΟΣ 2016  </t>
  </si>
  <si>
    <t>Ιανουάριος .2016</t>
  </si>
  <si>
    <t>Συν.Ιανουαρ.2015</t>
  </si>
  <si>
    <t xml:space="preserve"> ΚΑΤΑ ΜΟΡΦΩΤΙΚΟ ΕΠΙΠΕΔΟ -ΙΑΝΟΥΑΡΙΟΣ 2016</t>
  </si>
  <si>
    <t xml:space="preserve">                             ΚΑΤΑ ΚΟΙΝΟΤΗΤΑ - ΙΑΝΟΥΑΡΙΟΣ 2016</t>
  </si>
  <si>
    <t xml:space="preserve"> ΚΑΤΑ ΜΟΡΦΩΤΙΚΟ ΕΠΙΠΕΔΟ ΚΑΙ ΗΛΙΚΙΑ - ΙΑΝΟΥΑΡΙΟΣ 2016</t>
  </si>
  <si>
    <t xml:space="preserve">                        ΣΤΟ ΣΥΝΟΛΟ ΤΩΝ ΝΕΟΕΙΣΕΡΧΟΜΕΝΩΝ ΑΝΕΡΓΩΝ ΚΑΤΑ ΕΠΙΘΥΜΗΤΟ ΕΠΑΓΓΕΛΜΑ - ΙΑΝΟΥΑΡΙΟΣ 2016</t>
  </si>
  <si>
    <t xml:space="preserve">                  ΙΑΝΟΥΑΡΙΟΣ 2016</t>
  </si>
  <si>
    <t xml:space="preserve">                            ΚΑΤΑ ΕΠΙΘΥΜΗΤΟ ΕΠΑΓΓΕΛΜΑ- ΙΑΝΟΥΑΡΙΟΣ 2016</t>
  </si>
  <si>
    <t>ΝΕΟΕΙΣΕΡΧΟΜΕΝΩΝ ΚΑΤΑ ΜΟΡΦΩΤΙΚΟ ΕΠΙΠΕΔΟ ΚΑΙ ΕΠΑΡΧΙΑ - ΙΑΝΟΥΑΡΙΟΣ 2016</t>
  </si>
  <si>
    <t>Δεκ.'2015</t>
  </si>
  <si>
    <t>Ιαν.'2016</t>
  </si>
  <si>
    <t>Δεκ .2015</t>
  </si>
  <si>
    <t>Δεκ. 2015</t>
  </si>
  <si>
    <t>Ιαν.2016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</si>
</sst>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"/>
      <family val="2"/>
      <charset val="161"/>
    </font>
    <font>
      <b/>
      <sz val="10"/>
      <name val="Arial Greek"/>
      <family val="2"/>
      <charset val="161"/>
    </font>
    <font>
      <sz val="11"/>
      <name val="Calibri"/>
      <family val="2"/>
    </font>
    <font>
      <b/>
      <sz val="11"/>
      <name val="Calibri"/>
      <family val="2"/>
      <charset val="161"/>
    </font>
    <font>
      <b/>
      <sz val="11"/>
      <name val="Calibri"/>
      <family val="2"/>
    </font>
    <font>
      <sz val="11"/>
      <name val="Calibri"/>
      <family val="2"/>
      <charset val="161"/>
    </font>
    <font>
      <sz val="8"/>
      <name val="Calibri"/>
      <family val="2"/>
    </font>
    <font>
      <b/>
      <sz val="9"/>
      <name val="Arial"/>
      <family val="2"/>
      <charset val="161"/>
    </font>
    <font>
      <sz val="9"/>
      <color indexed="8"/>
      <name val="Calibri"/>
      <family val="2"/>
    </font>
    <font>
      <b/>
      <sz val="11"/>
      <color indexed="8"/>
      <name val="Calibri"/>
      <family val="2"/>
      <charset val="161"/>
    </font>
    <font>
      <b/>
      <sz val="9"/>
      <name val="Calibri"/>
      <family val="2"/>
      <charset val="161"/>
    </font>
    <font>
      <sz val="10"/>
      <name val="Calibri"/>
      <family val="2"/>
      <charset val="161"/>
    </font>
    <font>
      <b/>
      <sz val="10"/>
      <name val="Calibri"/>
      <family val="2"/>
      <charset val="161"/>
    </font>
    <font>
      <sz val="11"/>
      <name val="Calibri"/>
      <family val="2"/>
    </font>
    <font>
      <sz val="1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2"/>
      <name val="Calibri"/>
      <family val="2"/>
      <charset val="161"/>
    </font>
    <font>
      <sz val="9"/>
      <name val="Calibri"/>
      <family val="2"/>
      <charset val="161"/>
    </font>
    <font>
      <b/>
      <sz val="11"/>
      <color theme="1"/>
      <name val="Calibri"/>
      <family val="2"/>
      <charset val="161"/>
      <scheme val="minor"/>
    </font>
    <font>
      <sz val="8"/>
      <name val="Calibri"/>
      <family val="2"/>
      <charset val="161"/>
    </font>
    <font>
      <b/>
      <sz val="8"/>
      <name val="Calibri"/>
      <family val="2"/>
      <charset val="161"/>
    </font>
    <font>
      <sz val="8"/>
      <color indexed="8"/>
      <name val="Calibri"/>
      <family val="2"/>
    </font>
    <font>
      <b/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charset val="161"/>
      <scheme val="minor"/>
    </font>
    <font>
      <sz val="11"/>
      <color theme="0"/>
      <name val="Calibri"/>
      <family val="2"/>
      <charset val="161"/>
    </font>
    <font>
      <sz val="10"/>
      <color theme="1"/>
      <name val="Calibri"/>
      <family val="2"/>
      <scheme val="minor"/>
    </font>
    <font>
      <b/>
      <sz val="14"/>
      <color indexed="10"/>
      <name val="Calibri"/>
      <family val="2"/>
      <charset val="161"/>
    </font>
    <font>
      <sz val="14"/>
      <name val="Calibri"/>
      <family val="2"/>
    </font>
    <font>
      <sz val="11"/>
      <color indexed="8"/>
      <name val="Arial"/>
      <family val="2"/>
      <charset val="161"/>
    </font>
    <font>
      <sz val="11"/>
      <name val="Arial"/>
      <family val="2"/>
      <charset val="161"/>
    </font>
    <font>
      <b/>
      <sz val="11"/>
      <name val="Arial"/>
      <family val="2"/>
      <charset val="161"/>
    </font>
    <font>
      <b/>
      <sz val="11"/>
      <color theme="1"/>
      <name val="Arial"/>
      <family val="2"/>
      <charset val="161"/>
    </font>
    <font>
      <sz val="10"/>
      <color indexed="8"/>
      <name val="Calibri"/>
      <family val="2"/>
    </font>
    <font>
      <sz val="9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8" fillId="0" borderId="0"/>
    <xf numFmtId="9" fontId="1" fillId="0" borderId="0" applyFont="0" applyFill="0" applyBorder="0" applyAlignment="0" applyProtection="0"/>
  </cellStyleXfs>
  <cellXfs count="414">
    <xf numFmtId="0" fontId="0" fillId="0" borderId="0" xfId="0"/>
    <xf numFmtId="0" fontId="2" fillId="0" borderId="1" xfId="0" applyFont="1" applyFill="1" applyBorder="1"/>
    <xf numFmtId="0" fontId="2" fillId="0" borderId="2" xfId="0" applyFont="1" applyFill="1" applyBorder="1"/>
    <xf numFmtId="0" fontId="2" fillId="0" borderId="5" xfId="0" applyFont="1" applyFill="1" applyBorder="1"/>
    <xf numFmtId="0" fontId="2" fillId="0" borderId="7" xfId="0" applyFont="1" applyFill="1" applyBorder="1"/>
    <xf numFmtId="0" fontId="2" fillId="0" borderId="8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left"/>
    </xf>
    <xf numFmtId="0" fontId="4" fillId="0" borderId="9" xfId="0" applyFont="1" applyFill="1" applyBorder="1"/>
    <xf numFmtId="0" fontId="4" fillId="0" borderId="8" xfId="0" applyFont="1" applyFill="1" applyBorder="1"/>
    <xf numFmtId="0" fontId="4" fillId="0" borderId="9" xfId="0" applyFont="1" applyFill="1" applyBorder="1" applyAlignment="1">
      <alignment horizontal="left"/>
    </xf>
    <xf numFmtId="0" fontId="3" fillId="0" borderId="7" xfId="0" applyFont="1" applyFill="1" applyBorder="1"/>
    <xf numFmtId="0" fontId="4" fillId="0" borderId="7" xfId="0" applyFont="1" applyFill="1" applyBorder="1"/>
    <xf numFmtId="0" fontId="2" fillId="0" borderId="10" xfId="0" applyFont="1" applyFill="1" applyBorder="1"/>
    <xf numFmtId="0" fontId="2" fillId="0" borderId="11" xfId="0" applyFont="1" applyFill="1" applyBorder="1"/>
    <xf numFmtId="0" fontId="2" fillId="0" borderId="0" xfId="0" applyFont="1"/>
    <xf numFmtId="0" fontId="2" fillId="2" borderId="12" xfId="0" applyFont="1" applyFill="1" applyBorder="1" applyAlignment="1">
      <alignment horizontal="center"/>
    </xf>
    <xf numFmtId="0" fontId="7" fillId="0" borderId="0" xfId="0" applyFont="1"/>
    <xf numFmtId="0" fontId="5" fillId="0" borderId="0" xfId="0" applyFont="1"/>
    <xf numFmtId="9" fontId="6" fillId="3" borderId="13" xfId="2" applyFont="1" applyFill="1" applyBorder="1"/>
    <xf numFmtId="0" fontId="6" fillId="0" borderId="0" xfId="0" applyFont="1"/>
    <xf numFmtId="0" fontId="5" fillId="0" borderId="8" xfId="0" applyFont="1" applyFill="1" applyBorder="1"/>
    <xf numFmtId="9" fontId="8" fillId="0" borderId="16" xfId="0" applyNumberFormat="1" applyFont="1" applyFill="1" applyBorder="1"/>
    <xf numFmtId="0" fontId="2" fillId="0" borderId="0" xfId="0" applyFont="1" applyFill="1"/>
    <xf numFmtId="0" fontId="5" fillId="0" borderId="0" xfId="0" applyFont="1" applyFill="1"/>
    <xf numFmtId="0" fontId="7" fillId="0" borderId="0" xfId="0" applyFont="1" applyFill="1"/>
    <xf numFmtId="0" fontId="5" fillId="0" borderId="9" xfId="0" applyFont="1" applyFill="1" applyBorder="1"/>
    <xf numFmtId="0" fontId="11" fillId="0" borderId="0" xfId="0" applyFont="1"/>
    <xf numFmtId="0" fontId="10" fillId="0" borderId="0" xfId="0" applyFont="1"/>
    <xf numFmtId="0" fontId="0" fillId="0" borderId="16" xfId="0" applyNumberFormat="1" applyBorder="1"/>
    <xf numFmtId="0" fontId="12" fillId="0" borderId="7" xfId="0" applyFont="1" applyBorder="1"/>
    <xf numFmtId="0" fontId="0" fillId="3" borderId="0" xfId="0" applyFill="1"/>
    <xf numFmtId="0" fontId="11" fillId="0" borderId="0" xfId="0" applyFont="1" applyFill="1"/>
    <xf numFmtId="0" fontId="0" fillId="0" borderId="0" xfId="0" applyFill="1"/>
    <xf numFmtId="0" fontId="6" fillId="0" borderId="8" xfId="0" applyFont="1" applyFill="1" applyBorder="1" applyAlignment="1">
      <alignment horizontal="left"/>
    </xf>
    <xf numFmtId="0" fontId="6" fillId="0" borderId="9" xfId="0" applyFont="1" applyFill="1" applyBorder="1" applyAlignment="1">
      <alignment horizontal="left"/>
    </xf>
    <xf numFmtId="0" fontId="6" fillId="0" borderId="25" xfId="0" applyFont="1" applyBorder="1" applyAlignment="1">
      <alignment wrapText="1"/>
    </xf>
    <xf numFmtId="0" fontId="0" fillId="0" borderId="0" xfId="0" applyBorder="1"/>
    <xf numFmtId="0" fontId="12" fillId="0" borderId="0" xfId="0" applyFont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5" fillId="0" borderId="0" xfId="0" applyFont="1" applyFill="1" applyBorder="1"/>
    <xf numFmtId="0" fontId="3" fillId="0" borderId="0" xfId="0" applyFont="1" applyFill="1" applyBorder="1"/>
    <xf numFmtId="0" fontId="0" fillId="0" borderId="0" xfId="0" applyAlignment="1">
      <alignment horizontal="left"/>
    </xf>
    <xf numFmtId="9" fontId="5" fillId="0" borderId="13" xfId="2" applyFont="1" applyFill="1" applyBorder="1"/>
    <xf numFmtId="9" fontId="5" fillId="0" borderId="13" xfId="0" applyNumberFormat="1" applyFont="1" applyFill="1" applyBorder="1"/>
    <xf numFmtId="9" fontId="5" fillId="0" borderId="28" xfId="0" applyNumberFormat="1" applyFont="1" applyFill="1" applyBorder="1"/>
    <xf numFmtId="0" fontId="2" fillId="0" borderId="18" xfId="0" applyFont="1" applyFill="1" applyBorder="1" applyAlignment="1">
      <alignment horizontal="center"/>
    </xf>
    <xf numFmtId="9" fontId="5" fillId="0" borderId="39" xfId="0" applyNumberFormat="1" applyFont="1" applyFill="1" applyBorder="1"/>
    <xf numFmtId="9" fontId="8" fillId="0" borderId="14" xfId="0" applyNumberFormat="1" applyFont="1" applyFill="1" applyBorder="1"/>
    <xf numFmtId="9" fontId="8" fillId="0" borderId="39" xfId="0" applyNumberFormat="1" applyFont="1" applyFill="1" applyBorder="1"/>
    <xf numFmtId="9" fontId="8" fillId="0" borderId="9" xfId="0" applyNumberFormat="1" applyFont="1" applyFill="1" applyBorder="1"/>
    <xf numFmtId="9" fontId="3" fillId="0" borderId="3" xfId="0" applyNumberFormat="1" applyFont="1" applyFill="1" applyBorder="1"/>
    <xf numFmtId="0" fontId="7" fillId="0" borderId="40" xfId="0" applyFont="1" applyFill="1" applyBorder="1"/>
    <xf numFmtId="9" fontId="5" fillId="0" borderId="12" xfId="2" applyFont="1" applyFill="1" applyBorder="1"/>
    <xf numFmtId="0" fontId="2" fillId="0" borderId="33" xfId="0" applyFont="1" applyFill="1" applyBorder="1" applyAlignment="1"/>
    <xf numFmtId="0" fontId="0" fillId="0" borderId="34" xfId="0" applyBorder="1" applyAlignment="1"/>
    <xf numFmtId="0" fontId="19" fillId="0" borderId="0" xfId="0" applyFont="1"/>
    <xf numFmtId="0" fontId="5" fillId="0" borderId="48" xfId="0" applyFont="1" applyBorder="1"/>
    <xf numFmtId="0" fontId="5" fillId="0" borderId="18" xfId="0" applyFont="1" applyBorder="1"/>
    <xf numFmtId="0" fontId="2" fillId="0" borderId="29" xfId="0" applyFont="1" applyFill="1" applyBorder="1" applyAlignment="1">
      <alignment horizontal="center"/>
    </xf>
    <xf numFmtId="0" fontId="2" fillId="2" borderId="50" xfId="0" applyFont="1" applyFill="1" applyBorder="1" applyAlignment="1">
      <alignment horizontal="center"/>
    </xf>
    <xf numFmtId="0" fontId="2" fillId="2" borderId="35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6" fillId="0" borderId="17" xfId="0" applyFont="1" applyBorder="1" applyAlignment="1">
      <alignment wrapText="1"/>
    </xf>
    <xf numFmtId="9" fontId="6" fillId="3" borderId="28" xfId="2" applyFont="1" applyFill="1" applyBorder="1"/>
    <xf numFmtId="0" fontId="6" fillId="3" borderId="32" xfId="0" applyFont="1" applyFill="1" applyBorder="1"/>
    <xf numFmtId="0" fontId="6" fillId="3" borderId="52" xfId="0" applyFont="1" applyFill="1" applyBorder="1"/>
    <xf numFmtId="0" fontId="5" fillId="0" borderId="8" xfId="0" applyFont="1" applyBorder="1"/>
    <xf numFmtId="0" fontId="6" fillId="5" borderId="3" xfId="0" applyFont="1" applyFill="1" applyBorder="1"/>
    <xf numFmtId="1" fontId="8" fillId="0" borderId="52" xfId="0" applyNumberFormat="1" applyFont="1" applyFill="1" applyBorder="1"/>
    <xf numFmtId="1" fontId="8" fillId="0" borderId="44" xfId="0" applyNumberFormat="1" applyFont="1" applyFill="1" applyBorder="1"/>
    <xf numFmtId="9" fontId="5" fillId="0" borderId="43" xfId="0" applyNumberFormat="1" applyFont="1" applyFill="1" applyBorder="1"/>
    <xf numFmtId="0" fontId="6" fillId="0" borderId="53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6" fillId="0" borderId="50" xfId="0" applyFont="1" applyFill="1" applyBorder="1" applyAlignment="1">
      <alignment horizontal="center"/>
    </xf>
    <xf numFmtId="0" fontId="6" fillId="0" borderId="51" xfId="0" applyFont="1" applyFill="1" applyBorder="1" applyAlignment="1">
      <alignment horizontal="center"/>
    </xf>
    <xf numFmtId="0" fontId="5" fillId="0" borderId="19" xfId="0" applyFont="1" applyFill="1" applyBorder="1"/>
    <xf numFmtId="0" fontId="5" fillId="0" borderId="30" xfId="0" applyFont="1" applyFill="1" applyBorder="1"/>
    <xf numFmtId="0" fontId="7" fillId="0" borderId="19" xfId="0" applyFont="1" applyBorder="1"/>
    <xf numFmtId="0" fontId="5" fillId="0" borderId="9" xfId="0" applyFont="1" applyBorder="1"/>
    <xf numFmtId="3" fontId="3" fillId="0" borderId="3" xfId="0" applyNumberFormat="1" applyFont="1" applyFill="1" applyBorder="1"/>
    <xf numFmtId="0" fontId="4" fillId="0" borderId="25" xfId="0" applyFont="1" applyFill="1" applyBorder="1" applyAlignment="1">
      <alignment horizontal="left"/>
    </xf>
    <xf numFmtId="0" fontId="4" fillId="0" borderId="25" xfId="0" applyFont="1" applyFill="1" applyBorder="1"/>
    <xf numFmtId="3" fontId="3" fillId="0" borderId="53" xfId="0" applyNumberFormat="1" applyFont="1" applyFill="1" applyBorder="1"/>
    <xf numFmtId="3" fontId="3" fillId="0" borderId="40" xfId="0" applyNumberFormat="1" applyFont="1" applyFill="1" applyBorder="1"/>
    <xf numFmtId="3" fontId="5" fillId="0" borderId="52" xfId="0" applyNumberFormat="1" applyFont="1" applyFill="1" applyBorder="1"/>
    <xf numFmtId="9" fontId="3" fillId="0" borderId="7" xfId="0" applyNumberFormat="1" applyFont="1" applyFill="1" applyBorder="1"/>
    <xf numFmtId="0" fontId="5" fillId="0" borderId="2" xfId="0" applyFont="1" applyFill="1" applyBorder="1"/>
    <xf numFmtId="0" fontId="5" fillId="0" borderId="7" xfId="0" applyFont="1" applyFill="1" applyBorder="1"/>
    <xf numFmtId="0" fontId="16" fillId="0" borderId="44" xfId="0" applyNumberFormat="1" applyFont="1" applyBorder="1"/>
    <xf numFmtId="9" fontId="5" fillId="0" borderId="43" xfId="2" applyFont="1" applyFill="1" applyBorder="1"/>
    <xf numFmtId="3" fontId="5" fillId="0" borderId="44" xfId="0" applyNumberFormat="1" applyFont="1" applyFill="1" applyBorder="1"/>
    <xf numFmtId="0" fontId="2" fillId="0" borderId="33" xfId="0" applyFont="1" applyFill="1" applyBorder="1"/>
    <xf numFmtId="9" fontId="5" fillId="0" borderId="26" xfId="2" applyFont="1" applyFill="1" applyBorder="1"/>
    <xf numFmtId="9" fontId="5" fillId="0" borderId="37" xfId="2" applyFont="1" applyFill="1" applyBorder="1"/>
    <xf numFmtId="0" fontId="4" fillId="0" borderId="2" xfId="0" applyFont="1" applyFill="1" applyBorder="1"/>
    <xf numFmtId="9" fontId="7" fillId="0" borderId="36" xfId="2" applyFont="1" applyFill="1" applyBorder="1"/>
    <xf numFmtId="9" fontId="7" fillId="0" borderId="35" xfId="2" applyFont="1" applyFill="1" applyBorder="1"/>
    <xf numFmtId="0" fontId="6" fillId="4" borderId="40" xfId="0" applyFont="1" applyFill="1" applyBorder="1"/>
    <xf numFmtId="9" fontId="6" fillId="4" borderId="35" xfId="2" applyFont="1" applyFill="1" applyBorder="1"/>
    <xf numFmtId="0" fontId="5" fillId="0" borderId="56" xfId="0" applyFont="1" applyFill="1" applyBorder="1"/>
    <xf numFmtId="0" fontId="2" fillId="0" borderId="49" xfId="0" applyFont="1" applyFill="1" applyBorder="1" applyAlignment="1">
      <alignment horizontal="center"/>
    </xf>
    <xf numFmtId="0" fontId="6" fillId="0" borderId="7" xfId="0" applyFont="1" applyFill="1" applyBorder="1"/>
    <xf numFmtId="0" fontId="5" fillId="0" borderId="15" xfId="0" applyFont="1" applyFill="1" applyBorder="1"/>
    <xf numFmtId="0" fontId="7" fillId="0" borderId="7" xfId="0" applyFont="1" applyFill="1" applyBorder="1"/>
    <xf numFmtId="0" fontId="16" fillId="0" borderId="60" xfId="0" applyNumberFormat="1" applyFont="1" applyBorder="1"/>
    <xf numFmtId="9" fontId="6" fillId="5" borderId="29" xfId="2" applyFont="1" applyFill="1" applyBorder="1"/>
    <xf numFmtId="0" fontId="6" fillId="0" borderId="29" xfId="0" applyFont="1" applyFill="1" applyBorder="1" applyAlignment="1">
      <alignment horizontal="center"/>
    </xf>
    <xf numFmtId="0" fontId="0" fillId="0" borderId="0" xfId="0" applyNumberFormat="1"/>
    <xf numFmtId="0" fontId="6" fillId="3" borderId="45" xfId="0" applyFont="1" applyFill="1" applyBorder="1"/>
    <xf numFmtId="0" fontId="2" fillId="0" borderId="20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9" fontId="8" fillId="0" borderId="16" xfId="2" applyFont="1" applyFill="1" applyBorder="1"/>
    <xf numFmtId="9" fontId="5" fillId="0" borderId="16" xfId="2" applyFont="1" applyFill="1" applyBorder="1"/>
    <xf numFmtId="0" fontId="6" fillId="0" borderId="17" xfId="0" applyFont="1" applyFill="1" applyBorder="1" applyAlignment="1">
      <alignment wrapText="1"/>
    </xf>
    <xf numFmtId="0" fontId="6" fillId="0" borderId="25" xfId="0" applyFont="1" applyFill="1" applyBorder="1" applyAlignment="1">
      <alignment wrapText="1"/>
    </xf>
    <xf numFmtId="0" fontId="6" fillId="0" borderId="20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1" fontId="8" fillId="0" borderId="16" xfId="2" applyNumberFormat="1" applyFont="1" applyFill="1" applyBorder="1"/>
    <xf numFmtId="1" fontId="8" fillId="0" borderId="16" xfId="0" applyNumberFormat="1" applyFont="1" applyFill="1" applyBorder="1"/>
    <xf numFmtId="1" fontId="8" fillId="0" borderId="45" xfId="2" applyNumberFormat="1" applyFont="1" applyFill="1" applyBorder="1"/>
    <xf numFmtId="1" fontId="8" fillId="0" borderId="32" xfId="0" applyNumberFormat="1" applyFont="1" applyFill="1" applyBorder="1"/>
    <xf numFmtId="0" fontId="13" fillId="0" borderId="0" xfId="0" applyFont="1"/>
    <xf numFmtId="0" fontId="21" fillId="0" borderId="0" xfId="0" applyFont="1"/>
    <xf numFmtId="0" fontId="4" fillId="0" borderId="26" xfId="0" applyFont="1" applyFill="1" applyBorder="1" applyAlignment="1">
      <alignment horizontal="left"/>
    </xf>
    <xf numFmtId="0" fontId="6" fillId="0" borderId="20" xfId="0" applyNumberFormat="1" applyFont="1" applyFill="1" applyBorder="1" applyAlignment="1">
      <alignment horizontal="center"/>
    </xf>
    <xf numFmtId="9" fontId="5" fillId="4" borderId="16" xfId="2" applyFont="1" applyFill="1" applyBorder="1"/>
    <xf numFmtId="9" fontId="5" fillId="4" borderId="16" xfId="0" applyNumberFormat="1" applyFont="1" applyFill="1" applyBorder="1"/>
    <xf numFmtId="9" fontId="5" fillId="0" borderId="16" xfId="0" applyNumberFormat="1" applyFont="1" applyFill="1" applyBorder="1"/>
    <xf numFmtId="0" fontId="6" fillId="0" borderId="61" xfId="0" applyFont="1" applyFill="1" applyBorder="1" applyAlignment="1">
      <alignment horizontal="center"/>
    </xf>
    <xf numFmtId="0" fontId="6" fillId="0" borderId="26" xfId="0" applyFont="1" applyFill="1" applyBorder="1" applyAlignment="1">
      <alignment wrapText="1"/>
    </xf>
    <xf numFmtId="0" fontId="6" fillId="0" borderId="62" xfId="0" applyFont="1" applyFill="1" applyBorder="1" applyAlignment="1">
      <alignment wrapText="1"/>
    </xf>
    <xf numFmtId="0" fontId="2" fillId="0" borderId="61" xfId="0" applyFont="1" applyFill="1" applyBorder="1" applyAlignment="1">
      <alignment horizontal="center"/>
    </xf>
    <xf numFmtId="9" fontId="7" fillId="0" borderId="35" xfId="0" applyNumberFormat="1" applyFont="1" applyFill="1" applyBorder="1"/>
    <xf numFmtId="0" fontId="6" fillId="0" borderId="2" xfId="0" applyFont="1" applyFill="1" applyBorder="1"/>
    <xf numFmtId="0" fontId="0" fillId="0" borderId="16" xfId="0" applyBorder="1"/>
    <xf numFmtId="0" fontId="20" fillId="0" borderId="1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center"/>
    </xf>
    <xf numFmtId="0" fontId="5" fillId="0" borderId="14" xfId="0" applyFont="1" applyFill="1" applyBorder="1"/>
    <xf numFmtId="0" fontId="2" fillId="0" borderId="13" xfId="0" applyFont="1" applyFill="1" applyBorder="1" applyAlignment="1">
      <alignment horizontal="center"/>
    </xf>
    <xf numFmtId="0" fontId="6" fillId="0" borderId="40" xfId="0" applyFont="1" applyFill="1" applyBorder="1"/>
    <xf numFmtId="9" fontId="6" fillId="0" borderId="35" xfId="0" applyNumberFormat="1" applyFont="1" applyFill="1" applyBorder="1"/>
    <xf numFmtId="0" fontId="6" fillId="0" borderId="49" xfId="0" applyNumberFormat="1" applyFont="1" applyBorder="1"/>
    <xf numFmtId="9" fontId="6" fillId="0" borderId="35" xfId="2" applyFont="1" applyFill="1" applyBorder="1"/>
    <xf numFmtId="0" fontId="6" fillId="0" borderId="0" xfId="0" applyFont="1" applyFill="1" applyBorder="1" applyAlignment="1">
      <alignment horizontal="center"/>
    </xf>
    <xf numFmtId="0" fontId="6" fillId="0" borderId="58" xfId="0" applyFont="1" applyFill="1" applyBorder="1" applyAlignment="1">
      <alignment horizontal="center"/>
    </xf>
    <xf numFmtId="0" fontId="5" fillId="0" borderId="27" xfId="0" applyFont="1" applyBorder="1"/>
    <xf numFmtId="0" fontId="2" fillId="2" borderId="32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22" fillId="0" borderId="0" xfId="0" applyFont="1" applyBorder="1"/>
    <xf numFmtId="1" fontId="6" fillId="5" borderId="7" xfId="0" applyNumberFormat="1" applyFont="1" applyFill="1" applyBorder="1"/>
    <xf numFmtId="9" fontId="23" fillId="0" borderId="14" xfId="2" applyFont="1" applyBorder="1"/>
    <xf numFmtId="9" fontId="24" fillId="2" borderId="16" xfId="2" applyFont="1" applyFill="1" applyBorder="1" applyAlignment="1">
      <alignment horizontal="center"/>
    </xf>
    <xf numFmtId="9" fontId="24" fillId="2" borderId="13" xfId="2" applyFont="1" applyFill="1" applyBorder="1" applyAlignment="1">
      <alignment horizontal="center"/>
    </xf>
    <xf numFmtId="9" fontId="23" fillId="0" borderId="19" xfId="2" applyFont="1" applyBorder="1"/>
    <xf numFmtId="9" fontId="23" fillId="0" borderId="8" xfId="2" applyFont="1" applyBorder="1"/>
    <xf numFmtId="9" fontId="24" fillId="0" borderId="3" xfId="2" applyFont="1" applyFill="1" applyBorder="1" applyAlignment="1">
      <alignment horizontal="center"/>
    </xf>
    <xf numFmtId="9" fontId="24" fillId="0" borderId="29" xfId="2" applyFont="1" applyFill="1" applyBorder="1" applyAlignment="1">
      <alignment horizontal="center"/>
    </xf>
    <xf numFmtId="9" fontId="24" fillId="0" borderId="19" xfId="2" applyFont="1" applyFill="1" applyBorder="1" applyAlignment="1">
      <alignment horizontal="left" wrapText="1"/>
    </xf>
    <xf numFmtId="1" fontId="23" fillId="0" borderId="9" xfId="2" applyNumberFormat="1" applyFont="1" applyFill="1" applyBorder="1"/>
    <xf numFmtId="9" fontId="23" fillId="0" borderId="13" xfId="2" applyFont="1" applyFill="1" applyBorder="1"/>
    <xf numFmtId="9" fontId="24" fillId="0" borderId="9" xfId="2" applyFont="1" applyFill="1" applyBorder="1" applyAlignment="1">
      <alignment horizontal="left" wrapText="1"/>
    </xf>
    <xf numFmtId="9" fontId="24" fillId="0" borderId="30" xfId="2" applyFont="1" applyFill="1" applyBorder="1" applyAlignment="1">
      <alignment horizontal="left" wrapText="1"/>
    </xf>
    <xf numFmtId="1" fontId="23" fillId="0" borderId="30" xfId="2" applyNumberFormat="1" applyFont="1" applyFill="1" applyBorder="1"/>
    <xf numFmtId="9" fontId="23" fillId="0" borderId="30" xfId="2" applyFont="1" applyFill="1" applyBorder="1"/>
    <xf numFmtId="9" fontId="23" fillId="0" borderId="28" xfId="2" applyFont="1" applyFill="1" applyBorder="1"/>
    <xf numFmtId="9" fontId="24" fillId="2" borderId="7" xfId="2" applyFont="1" applyFill="1" applyBorder="1"/>
    <xf numFmtId="1" fontId="24" fillId="2" borderId="3" xfId="2" applyNumberFormat="1" applyFont="1" applyFill="1" applyBorder="1"/>
    <xf numFmtId="9" fontId="24" fillId="2" borderId="29" xfId="2" applyFont="1" applyFill="1" applyBorder="1"/>
    <xf numFmtId="9" fontId="23" fillId="6" borderId="2" xfId="2" applyFont="1" applyFill="1" applyBorder="1" applyAlignment="1">
      <alignment horizontal="left" wrapText="1"/>
    </xf>
    <xf numFmtId="1" fontId="23" fillId="6" borderId="18" xfId="2" applyNumberFormat="1" applyFont="1" applyFill="1" applyBorder="1"/>
    <xf numFmtId="9" fontId="23" fillId="6" borderId="2" xfId="2" applyFont="1" applyFill="1" applyBorder="1"/>
    <xf numFmtId="9" fontId="23" fillId="6" borderId="7" xfId="2" applyFont="1" applyFill="1" applyBorder="1"/>
    <xf numFmtId="9" fontId="23" fillId="6" borderId="13" xfId="2" applyFont="1" applyFill="1" applyBorder="1"/>
    <xf numFmtId="9" fontId="6" fillId="4" borderId="16" xfId="2" applyFont="1" applyFill="1" applyBorder="1"/>
    <xf numFmtId="1" fontId="6" fillId="5" borderId="5" xfId="0" applyNumberFormat="1" applyFont="1" applyFill="1" applyBorder="1"/>
    <xf numFmtId="0" fontId="6" fillId="0" borderId="62" xfId="0" applyFont="1" applyBorder="1" applyAlignment="1">
      <alignment wrapText="1"/>
    </xf>
    <xf numFmtId="0" fontId="6" fillId="3" borderId="61" xfId="0" applyFont="1" applyFill="1" applyBorder="1"/>
    <xf numFmtId="0" fontId="6" fillId="5" borderId="7" xfId="0" applyFont="1" applyFill="1" applyBorder="1"/>
    <xf numFmtId="0" fontId="6" fillId="3" borderId="49" xfId="0" applyFont="1" applyFill="1" applyBorder="1"/>
    <xf numFmtId="0" fontId="8" fillId="5" borderId="7" xfId="0" applyFont="1" applyFill="1" applyBorder="1"/>
    <xf numFmtId="0" fontId="25" fillId="0" borderId="0" xfId="0" applyFont="1" applyFill="1"/>
    <xf numFmtId="0" fontId="26" fillId="0" borderId="0" xfId="0" applyFont="1"/>
    <xf numFmtId="0" fontId="25" fillId="0" borderId="0" xfId="0" applyFont="1"/>
    <xf numFmtId="0" fontId="4" fillId="0" borderId="62" xfId="0" applyFont="1" applyFill="1" applyBorder="1" applyAlignment="1">
      <alignment horizontal="left"/>
    </xf>
    <xf numFmtId="9" fontId="5" fillId="0" borderId="28" xfId="2" applyFont="1" applyFill="1" applyBorder="1"/>
    <xf numFmtId="9" fontId="7" fillId="0" borderId="29" xfId="2" applyFont="1" applyFill="1" applyBorder="1"/>
    <xf numFmtId="3" fontId="7" fillId="0" borderId="49" xfId="0" applyNumberFormat="1" applyFont="1" applyFill="1" applyBorder="1"/>
    <xf numFmtId="3" fontId="5" fillId="0" borderId="32" xfId="0" applyNumberFormat="1" applyFont="1" applyFill="1" applyBorder="1"/>
    <xf numFmtId="9" fontId="7" fillId="0" borderId="29" xfId="0" applyNumberFormat="1" applyFont="1" applyBorder="1"/>
    <xf numFmtId="0" fontId="6" fillId="5" borderId="53" xfId="0" applyFont="1" applyFill="1" applyBorder="1"/>
    <xf numFmtId="9" fontId="5" fillId="5" borderId="35" xfId="2" applyFont="1" applyFill="1" applyBorder="1"/>
    <xf numFmtId="0" fontId="6" fillId="5" borderId="40" xfId="0" applyFont="1" applyFill="1" applyBorder="1"/>
    <xf numFmtId="9" fontId="5" fillId="5" borderId="41" xfId="2" applyFont="1" applyFill="1" applyBorder="1"/>
    <xf numFmtId="0" fontId="8" fillId="5" borderId="53" xfId="0" applyFont="1" applyFill="1" applyBorder="1"/>
    <xf numFmtId="9" fontId="8" fillId="5" borderId="41" xfId="2" applyFont="1" applyFill="1" applyBorder="1"/>
    <xf numFmtId="1" fontId="6" fillId="5" borderId="10" xfId="0" applyNumberFormat="1" applyFont="1" applyFill="1" applyBorder="1"/>
    <xf numFmtId="9" fontId="6" fillId="5" borderId="35" xfId="2" applyFont="1" applyFill="1" applyBorder="1"/>
    <xf numFmtId="9" fontId="8" fillId="5" borderId="36" xfId="2" applyFont="1" applyFill="1" applyBorder="1"/>
    <xf numFmtId="9" fontId="27" fillId="4" borderId="16" xfId="2" applyFont="1" applyFill="1" applyBorder="1"/>
    <xf numFmtId="0" fontId="27" fillId="4" borderId="16" xfId="0" applyFont="1" applyFill="1" applyBorder="1"/>
    <xf numFmtId="1" fontId="27" fillId="2" borderId="16" xfId="2" applyNumberFormat="1" applyFont="1" applyFill="1" applyBorder="1"/>
    <xf numFmtId="9" fontId="27" fillId="2" borderId="16" xfId="2" applyFont="1" applyFill="1" applyBorder="1"/>
    <xf numFmtId="1" fontId="27" fillId="2" borderId="13" xfId="2" applyNumberFormat="1" applyFont="1" applyFill="1" applyBorder="1"/>
    <xf numFmtId="0" fontId="5" fillId="0" borderId="5" xfId="0" applyFont="1" applyFill="1" applyBorder="1"/>
    <xf numFmtId="0" fontId="6" fillId="0" borderId="16" xfId="0" applyFont="1" applyFill="1" applyBorder="1" applyAlignment="1">
      <alignment horizontal="center"/>
    </xf>
    <xf numFmtId="0" fontId="6" fillId="0" borderId="58" xfId="0" applyFont="1" applyFill="1" applyBorder="1" applyAlignment="1">
      <alignment horizontal="center"/>
    </xf>
    <xf numFmtId="0" fontId="19" fillId="0" borderId="0" xfId="0" applyFont="1" applyBorder="1"/>
    <xf numFmtId="9" fontId="14" fillId="0" borderId="65" xfId="2" applyFont="1" applyBorder="1"/>
    <xf numFmtId="1" fontId="13" fillId="2" borderId="38" xfId="2" applyNumberFormat="1" applyFont="1" applyFill="1" applyBorder="1"/>
    <xf numFmtId="1" fontId="28" fillId="2" borderId="66" xfId="2" applyNumberFormat="1" applyFont="1" applyFill="1" applyBorder="1"/>
    <xf numFmtId="9" fontId="28" fillId="2" borderId="66" xfId="2" applyFont="1" applyFill="1" applyBorder="1"/>
    <xf numFmtId="1" fontId="27" fillId="2" borderId="12" xfId="2" applyNumberFormat="1" applyFont="1" applyFill="1" applyBorder="1"/>
    <xf numFmtId="9" fontId="3" fillId="0" borderId="41" xfId="0" applyNumberFormat="1" applyFont="1" applyFill="1" applyBorder="1"/>
    <xf numFmtId="9" fontId="17" fillId="4" borderId="16" xfId="0" applyNumberFormat="1" applyFont="1" applyFill="1" applyBorder="1"/>
    <xf numFmtId="9" fontId="17" fillId="0" borderId="16" xfId="0" applyNumberFormat="1" applyFont="1" applyFill="1" applyBorder="1"/>
    <xf numFmtId="1" fontId="27" fillId="7" borderId="16" xfId="2" applyNumberFormat="1" applyFont="1" applyFill="1" applyBorder="1"/>
    <xf numFmtId="0" fontId="27" fillId="7" borderId="16" xfId="0" applyFont="1" applyFill="1" applyBorder="1"/>
    <xf numFmtId="0" fontId="30" fillId="0" borderId="0" xfId="0" applyFont="1"/>
    <xf numFmtId="0" fontId="30" fillId="7" borderId="0" xfId="0" applyNumberFormat="1" applyFont="1" applyFill="1"/>
    <xf numFmtId="0" fontId="31" fillId="0" borderId="0" xfId="0" applyFont="1"/>
    <xf numFmtId="0" fontId="0" fillId="0" borderId="25" xfId="0" applyBorder="1" applyAlignment="1">
      <alignment horizontal="left"/>
    </xf>
    <xf numFmtId="0" fontId="2" fillId="4" borderId="16" xfId="0" applyFont="1" applyFill="1" applyBorder="1" applyAlignment="1">
      <alignment horizontal="center"/>
    </xf>
    <xf numFmtId="0" fontId="0" fillId="9" borderId="44" xfId="0" applyNumberFormat="1" applyFill="1" applyBorder="1"/>
    <xf numFmtId="9" fontId="6" fillId="9" borderId="43" xfId="2" applyFont="1" applyFill="1" applyBorder="1"/>
    <xf numFmtId="9" fontId="6" fillId="9" borderId="13" xfId="2" applyFont="1" applyFill="1" applyBorder="1"/>
    <xf numFmtId="0" fontId="0" fillId="9" borderId="31" xfId="0" applyNumberFormat="1" applyFill="1" applyBorder="1"/>
    <xf numFmtId="9" fontId="6" fillId="9" borderId="12" xfId="2" applyFont="1" applyFill="1" applyBorder="1"/>
    <xf numFmtId="0" fontId="29" fillId="9" borderId="38" xfId="0" applyNumberFormat="1" applyFont="1" applyFill="1" applyBorder="1"/>
    <xf numFmtId="9" fontId="6" fillId="9" borderId="35" xfId="2" applyFont="1" applyFill="1" applyBorder="1"/>
    <xf numFmtId="0" fontId="22" fillId="8" borderId="63" xfId="0" applyFont="1" applyFill="1" applyBorder="1"/>
    <xf numFmtId="0" fontId="22" fillId="8" borderId="64" xfId="0" applyNumberFormat="1" applyFont="1" applyFill="1" applyBorder="1"/>
    <xf numFmtId="0" fontId="0" fillId="7" borderId="44" xfId="0" applyNumberFormat="1" applyFill="1" applyBorder="1"/>
    <xf numFmtId="0" fontId="0" fillId="7" borderId="31" xfId="0" applyNumberFormat="1" applyFill="1" applyBorder="1"/>
    <xf numFmtId="0" fontId="32" fillId="0" borderId="16" xfId="0" applyNumberFormat="1" applyFont="1" applyBorder="1"/>
    <xf numFmtId="0" fontId="2" fillId="9" borderId="40" xfId="0" applyFont="1" applyFill="1" applyBorder="1" applyAlignment="1">
      <alignment horizontal="center"/>
    </xf>
    <xf numFmtId="0" fontId="2" fillId="9" borderId="35" xfId="0" applyFont="1" applyFill="1" applyBorder="1" applyAlignment="1">
      <alignment horizontal="center"/>
    </xf>
    <xf numFmtId="0" fontId="0" fillId="9" borderId="17" xfId="0" applyFill="1" applyBorder="1"/>
    <xf numFmtId="0" fontId="30" fillId="7" borderId="0" xfId="0" applyFont="1" applyFill="1" applyBorder="1"/>
    <xf numFmtId="0" fontId="0" fillId="7" borderId="0" xfId="0" applyFill="1" applyBorder="1"/>
    <xf numFmtId="0" fontId="5" fillId="0" borderId="65" xfId="0" applyFont="1" applyFill="1" applyBorder="1"/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wrapText="1"/>
    </xf>
    <xf numFmtId="1" fontId="6" fillId="5" borderId="38" xfId="0" applyNumberFormat="1" applyFont="1" applyFill="1" applyBorder="1"/>
    <xf numFmtId="1" fontId="6" fillId="5" borderId="66" xfId="0" applyNumberFormat="1" applyFont="1" applyFill="1" applyBorder="1"/>
    <xf numFmtId="9" fontId="6" fillId="5" borderId="66" xfId="2" applyFont="1" applyFill="1" applyBorder="1"/>
    <xf numFmtId="9" fontId="8" fillId="5" borderId="66" xfId="2" applyFont="1" applyFill="1" applyBorder="1"/>
    <xf numFmtId="9" fontId="6" fillId="5" borderId="12" xfId="2" applyFont="1" applyFill="1" applyBorder="1"/>
    <xf numFmtId="0" fontId="5" fillId="0" borderId="67" xfId="0" applyFont="1" applyBorder="1"/>
    <xf numFmtId="0" fontId="5" fillId="0" borderId="0" xfId="0" applyFont="1" applyBorder="1"/>
    <xf numFmtId="0" fontId="33" fillId="0" borderId="0" xfId="0" applyFont="1"/>
    <xf numFmtId="0" fontId="1" fillId="0" borderId="0" xfId="0" applyFont="1"/>
    <xf numFmtId="0" fontId="34" fillId="0" borderId="0" xfId="0" applyFont="1"/>
    <xf numFmtId="0" fontId="35" fillId="0" borderId="0" xfId="0" applyFont="1"/>
    <xf numFmtId="9" fontId="36" fillId="0" borderId="0" xfId="2" applyFont="1" applyFill="1" applyBorder="1"/>
    <xf numFmtId="1" fontId="36" fillId="0" borderId="0" xfId="2" applyNumberFormat="1" applyFont="1" applyFill="1" applyBorder="1"/>
    <xf numFmtId="9" fontId="37" fillId="0" borderId="0" xfId="0" applyNumberFormat="1" applyFont="1" applyFill="1" applyBorder="1"/>
    <xf numFmtId="1" fontId="37" fillId="0" borderId="0" xfId="2" applyNumberFormat="1" applyFont="1" applyFill="1" applyBorder="1"/>
    <xf numFmtId="1" fontId="37" fillId="0" borderId="0" xfId="0" applyNumberFormat="1" applyFont="1" applyFill="1" applyBorder="1"/>
    <xf numFmtId="3" fontId="37" fillId="0" borderId="0" xfId="0" applyNumberFormat="1" applyFont="1" applyFill="1" applyBorder="1"/>
    <xf numFmtId="0" fontId="37" fillId="0" borderId="0" xfId="0" applyFont="1" applyBorder="1"/>
    <xf numFmtId="0" fontId="35" fillId="0" borderId="0" xfId="0" applyNumberFormat="1" applyFont="1" applyBorder="1"/>
    <xf numFmtId="0" fontId="37" fillId="0" borderId="0" xfId="0" applyFont="1" applyFill="1" applyBorder="1"/>
    <xf numFmtId="9" fontId="36" fillId="0" borderId="29" xfId="2" applyFont="1" applyFill="1" applyBorder="1"/>
    <xf numFmtId="1" fontId="37" fillId="0" borderId="4" xfId="2" applyNumberFormat="1" applyFont="1" applyFill="1" applyBorder="1"/>
    <xf numFmtId="9" fontId="37" fillId="0" borderId="4" xfId="0" applyNumberFormat="1" applyFont="1" applyFill="1" applyBorder="1"/>
    <xf numFmtId="9" fontId="37" fillId="0" borderId="36" xfId="2" applyFont="1" applyFill="1" applyBorder="1"/>
    <xf numFmtId="1" fontId="37" fillId="0" borderId="53" xfId="0" applyNumberFormat="1" applyFont="1" applyFill="1" applyBorder="1"/>
    <xf numFmtId="9" fontId="36" fillId="0" borderId="35" xfId="2" applyFont="1" applyFill="1" applyBorder="1"/>
    <xf numFmtId="1" fontId="37" fillId="0" borderId="36" xfId="2" applyNumberFormat="1" applyFont="1" applyFill="1" applyBorder="1"/>
    <xf numFmtId="9" fontId="37" fillId="0" borderId="36" xfId="0" applyNumberFormat="1" applyFont="1" applyFill="1" applyBorder="1"/>
    <xf numFmtId="0" fontId="37" fillId="0" borderId="5" xfId="0" applyFont="1" applyFill="1" applyBorder="1"/>
    <xf numFmtId="0" fontId="37" fillId="0" borderId="56" xfId="0" applyFont="1" applyFill="1" applyBorder="1"/>
    <xf numFmtId="9" fontId="36" fillId="0" borderId="28" xfId="2" applyFont="1" applyFill="1" applyBorder="1"/>
    <xf numFmtId="1" fontId="36" fillId="0" borderId="24" xfId="2" applyNumberFormat="1" applyFont="1" applyFill="1" applyBorder="1"/>
    <xf numFmtId="9" fontId="36" fillId="0" borderId="24" xfId="0" applyNumberFormat="1" applyFont="1" applyFill="1" applyBorder="1"/>
    <xf numFmtId="9" fontId="36" fillId="0" borderId="16" xfId="2" applyFont="1" applyFill="1" applyBorder="1"/>
    <xf numFmtId="1" fontId="36" fillId="0" borderId="16" xfId="2" applyNumberFormat="1" applyFont="1" applyFill="1" applyBorder="1"/>
    <xf numFmtId="0" fontId="37" fillId="0" borderId="62" xfId="0" applyFont="1" applyFill="1" applyBorder="1" applyAlignment="1">
      <alignment horizontal="left" wrapText="1"/>
    </xf>
    <xf numFmtId="0" fontId="37" fillId="0" borderId="8" xfId="0" applyFont="1" applyFill="1" applyBorder="1" applyAlignment="1">
      <alignment horizontal="center"/>
    </xf>
    <xf numFmtId="9" fontId="36" fillId="0" borderId="13" xfId="2" applyFont="1" applyFill="1" applyBorder="1"/>
    <xf numFmtId="9" fontId="36" fillId="0" borderId="16" xfId="0" applyNumberFormat="1" applyFont="1" applyFill="1" applyBorder="1"/>
    <xf numFmtId="0" fontId="37" fillId="0" borderId="25" xfId="0" applyFont="1" applyFill="1" applyBorder="1" applyAlignment="1">
      <alignment horizontal="left" wrapText="1"/>
    </xf>
    <xf numFmtId="0" fontId="37" fillId="0" borderId="18" xfId="0" applyFont="1" applyFill="1" applyBorder="1" applyAlignment="1">
      <alignment horizontal="center"/>
    </xf>
    <xf numFmtId="0" fontId="37" fillId="0" borderId="25" xfId="0" applyFont="1" applyFill="1" applyBorder="1" applyAlignment="1">
      <alignment wrapText="1"/>
    </xf>
    <xf numFmtId="9" fontId="36" fillId="0" borderId="46" xfId="2" applyFont="1" applyFill="1" applyBorder="1"/>
    <xf numFmtId="1" fontId="36" fillId="0" borderId="23" xfId="2" applyNumberFormat="1" applyFont="1" applyFill="1" applyBorder="1"/>
    <xf numFmtId="0" fontId="37" fillId="0" borderId="17" xfId="0" applyFont="1" applyFill="1" applyBorder="1" applyAlignment="1">
      <alignment horizontal="left" wrapText="1"/>
    </xf>
    <xf numFmtId="0" fontId="37" fillId="0" borderId="22" xfId="0" applyFont="1" applyFill="1" applyBorder="1" applyAlignment="1">
      <alignment horizontal="center"/>
    </xf>
    <xf numFmtId="0" fontId="37" fillId="0" borderId="4" xfId="0" applyFont="1" applyFill="1" applyBorder="1" applyAlignment="1">
      <alignment horizontal="center"/>
    </xf>
    <xf numFmtId="0" fontId="37" fillId="0" borderId="57" xfId="0" applyFont="1" applyFill="1" applyBorder="1" applyAlignment="1">
      <alignment horizontal="center"/>
    </xf>
    <xf numFmtId="0" fontId="37" fillId="0" borderId="24" xfId="0" applyFont="1" applyFill="1" applyBorder="1" applyAlignment="1">
      <alignment horizontal="center"/>
    </xf>
    <xf numFmtId="0" fontId="37" fillId="0" borderId="20" xfId="0" applyFont="1" applyFill="1" applyBorder="1" applyAlignment="1">
      <alignment horizontal="center"/>
    </xf>
    <xf numFmtId="0" fontId="37" fillId="0" borderId="21" xfId="0" applyFont="1" applyFill="1" applyBorder="1" applyAlignment="1">
      <alignment horizontal="center"/>
    </xf>
    <xf numFmtId="0" fontId="37" fillId="0" borderId="50" xfId="0" applyFont="1" applyFill="1" applyBorder="1" applyAlignment="1">
      <alignment horizontal="center"/>
    </xf>
    <xf numFmtId="0" fontId="37" fillId="0" borderId="58" xfId="0" applyFont="1" applyFill="1" applyBorder="1" applyAlignment="1">
      <alignment horizontal="center"/>
    </xf>
    <xf numFmtId="0" fontId="37" fillId="0" borderId="54" xfId="0" applyFont="1" applyFill="1" applyBorder="1" applyAlignment="1">
      <alignment horizontal="center"/>
    </xf>
    <xf numFmtId="0" fontId="0" fillId="0" borderId="2" xfId="0" applyBorder="1"/>
    <xf numFmtId="0" fontId="36" fillId="0" borderId="18" xfId="0" applyFont="1" applyFill="1" applyBorder="1"/>
    <xf numFmtId="0" fontId="38" fillId="0" borderId="8" xfId="0" applyFont="1" applyBorder="1" applyAlignment="1"/>
    <xf numFmtId="0" fontId="36" fillId="0" borderId="58" xfId="0" applyFont="1" applyFill="1" applyBorder="1"/>
    <xf numFmtId="0" fontId="37" fillId="0" borderId="48" xfId="0" applyFont="1" applyFill="1" applyBorder="1" applyAlignment="1">
      <alignment horizontal="center"/>
    </xf>
    <xf numFmtId="0" fontId="36" fillId="0" borderId="8" xfId="0" applyFont="1" applyFill="1" applyBorder="1"/>
    <xf numFmtId="0" fontId="37" fillId="0" borderId="1" xfId="0" applyFont="1" applyFill="1" applyBorder="1"/>
    <xf numFmtId="0" fontId="37" fillId="0" borderId="8" xfId="0" applyFont="1" applyFill="1" applyBorder="1"/>
    <xf numFmtId="0" fontId="36" fillId="0" borderId="0" xfId="0" applyFont="1"/>
    <xf numFmtId="0" fontId="37" fillId="0" borderId="0" xfId="0" applyFont="1"/>
    <xf numFmtId="0" fontId="35" fillId="0" borderId="0" xfId="0" applyFont="1" applyBorder="1"/>
    <xf numFmtId="0" fontId="0" fillId="0" borderId="14" xfId="0" applyBorder="1" applyAlignment="1">
      <alignment horizontal="left"/>
    </xf>
    <xf numFmtId="0" fontId="39" fillId="0" borderId="0" xfId="0" applyFont="1" applyFill="1"/>
    <xf numFmtId="9" fontId="40" fillId="0" borderId="0" xfId="2" applyFont="1"/>
    <xf numFmtId="9" fontId="40" fillId="0" borderId="0" xfId="2" applyFont="1" applyFill="1" applyBorder="1"/>
    <xf numFmtId="9" fontId="40" fillId="0" borderId="47" xfId="2" applyFont="1" applyFill="1" applyBorder="1"/>
    <xf numFmtId="9" fontId="40" fillId="0" borderId="0" xfId="2" applyFont="1" applyFill="1"/>
    <xf numFmtId="0" fontId="0" fillId="9" borderId="42" xfId="0" applyFill="1" applyBorder="1"/>
    <xf numFmtId="0" fontId="4" fillId="0" borderId="14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wrapText="1"/>
    </xf>
    <xf numFmtId="9" fontId="24" fillId="3" borderId="48" xfId="2" applyFont="1" applyFill="1" applyBorder="1" applyAlignment="1">
      <alignment horizontal="center"/>
    </xf>
    <xf numFmtId="9" fontId="24" fillId="0" borderId="33" xfId="2" applyFont="1" applyFill="1" applyBorder="1" applyAlignment="1">
      <alignment horizontal="center"/>
    </xf>
    <xf numFmtId="9" fontId="23" fillId="0" borderId="68" xfId="2" applyFont="1" applyFill="1" applyBorder="1"/>
    <xf numFmtId="1" fontId="23" fillId="0" borderId="68" xfId="2" applyNumberFormat="1" applyFont="1" applyFill="1" applyBorder="1"/>
    <xf numFmtId="1" fontId="23" fillId="6" borderId="0" xfId="2" applyNumberFormat="1" applyFont="1" applyFill="1" applyBorder="1"/>
    <xf numFmtId="9" fontId="23" fillId="6" borderId="39" xfId="2" applyFont="1" applyFill="1" applyBorder="1"/>
    <xf numFmtId="9" fontId="24" fillId="2" borderId="6" xfId="2" applyFont="1" applyFill="1" applyBorder="1"/>
    <xf numFmtId="1" fontId="23" fillId="0" borderId="69" xfId="2" applyNumberFormat="1" applyFont="1" applyFill="1" applyBorder="1"/>
    <xf numFmtId="1" fontId="24" fillId="2" borderId="49" xfId="2" applyNumberFormat="1" applyFont="1" applyFill="1" applyBorder="1"/>
    <xf numFmtId="9" fontId="24" fillId="3" borderId="48" xfId="2" applyFont="1" applyFill="1" applyBorder="1" applyAlignment="1">
      <alignment horizontal="left"/>
    </xf>
    <xf numFmtId="9" fontId="23" fillId="0" borderId="39" xfId="2" applyFont="1" applyFill="1" applyBorder="1"/>
    <xf numFmtId="1" fontId="24" fillId="0" borderId="16" xfId="2" applyNumberFormat="1" applyFont="1" applyFill="1" applyBorder="1"/>
    <xf numFmtId="9" fontId="24" fillId="0" borderId="16" xfId="2" applyFont="1" applyFill="1" applyBorder="1"/>
    <xf numFmtId="1" fontId="24" fillId="6" borderId="16" xfId="2" applyNumberFormat="1" applyFont="1" applyFill="1" applyBorder="1"/>
    <xf numFmtId="9" fontId="24" fillId="10" borderId="16" xfId="2" applyFont="1" applyFill="1" applyBorder="1"/>
    <xf numFmtId="9" fontId="15" fillId="2" borderId="37" xfId="2" applyFont="1" applyFill="1" applyBorder="1" applyAlignment="1">
      <alignment horizontal="center"/>
    </xf>
    <xf numFmtId="0" fontId="0" fillId="7" borderId="16" xfId="0" applyNumberFormat="1" applyFill="1" applyBorder="1"/>
    <xf numFmtId="1" fontId="23" fillId="6" borderId="68" xfId="2" applyNumberFormat="1" applyFont="1" applyFill="1" applyBorder="1"/>
    <xf numFmtId="9" fontId="23" fillId="6" borderId="68" xfId="2" applyFont="1" applyFill="1" applyBorder="1"/>
    <xf numFmtId="1" fontId="24" fillId="2" borderId="66" xfId="2" applyNumberFormat="1" applyFont="1" applyFill="1" applyBorder="1"/>
    <xf numFmtId="9" fontId="24" fillId="11" borderId="66" xfId="2" applyFont="1" applyFill="1" applyBorder="1"/>
    <xf numFmtId="1" fontId="24" fillId="11" borderId="40" xfId="2" applyNumberFormat="1" applyFont="1" applyFill="1" applyBorder="1"/>
    <xf numFmtId="9" fontId="23" fillId="12" borderId="69" xfId="2" applyFont="1" applyFill="1" applyBorder="1"/>
    <xf numFmtId="0" fontId="6" fillId="3" borderId="16" xfId="0" applyFont="1" applyFill="1" applyBorder="1" applyAlignment="1">
      <alignment horizontal="center"/>
    </xf>
    <xf numFmtId="0" fontId="6" fillId="3" borderId="39" xfId="0" applyFont="1" applyFill="1" applyBorder="1" applyAlignment="1">
      <alignment horizontal="center"/>
    </xf>
    <xf numFmtId="0" fontId="6" fillId="3" borderId="5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6" fillId="0" borderId="46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/>
    </xf>
    <xf numFmtId="0" fontId="6" fillId="0" borderId="47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34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6" fillId="3" borderId="42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54" xfId="0" applyFont="1" applyFill="1" applyBorder="1" applyAlignment="1">
      <alignment horizontal="center"/>
    </xf>
    <xf numFmtId="0" fontId="37" fillId="0" borderId="6" xfId="0" applyFont="1" applyFill="1" applyBorder="1" applyAlignment="1">
      <alignment horizontal="center"/>
    </xf>
    <xf numFmtId="0" fontId="37" fillId="0" borderId="49" xfId="0" applyFont="1" applyFill="1" applyBorder="1" applyAlignment="1">
      <alignment horizontal="center"/>
    </xf>
    <xf numFmtId="0" fontId="37" fillId="0" borderId="41" xfId="0" applyFont="1" applyFill="1" applyBorder="1" applyAlignment="1">
      <alignment horizontal="center"/>
    </xf>
    <xf numFmtId="0" fontId="37" fillId="0" borderId="55" xfId="0" applyFont="1" applyFill="1" applyBorder="1" applyAlignment="1">
      <alignment horizontal="center"/>
    </xf>
    <xf numFmtId="0" fontId="37" fillId="0" borderId="51" xfId="0" applyFont="1" applyFill="1" applyBorder="1" applyAlignment="1">
      <alignment horizontal="center"/>
    </xf>
    <xf numFmtId="0" fontId="37" fillId="0" borderId="47" xfId="0" applyFont="1" applyFill="1" applyBorder="1" applyAlignment="1">
      <alignment horizontal="center"/>
    </xf>
    <xf numFmtId="0" fontId="37" fillId="0" borderId="5" xfId="0" applyFont="1" applyFill="1" applyBorder="1" applyAlignment="1">
      <alignment horizontal="center"/>
    </xf>
    <xf numFmtId="0" fontId="37" fillId="0" borderId="33" xfId="0" applyFont="1" applyFill="1" applyBorder="1" applyAlignment="1">
      <alignment horizontal="center"/>
    </xf>
    <xf numFmtId="0" fontId="37" fillId="0" borderId="34" xfId="0" applyFont="1" applyFill="1" applyBorder="1" applyAlignment="1">
      <alignment horizontal="center"/>
    </xf>
    <xf numFmtId="0" fontId="37" fillId="0" borderId="56" xfId="0" applyFont="1" applyFill="1" applyBorder="1" applyAlignment="1">
      <alignment horizontal="center"/>
    </xf>
    <xf numFmtId="0" fontId="37" fillId="0" borderId="5" xfId="0" applyFont="1" applyBorder="1" applyAlignment="1">
      <alignment horizontal="center"/>
    </xf>
    <xf numFmtId="0" fontId="37" fillId="0" borderId="33" xfId="0" applyFont="1" applyBorder="1" applyAlignment="1">
      <alignment horizontal="center"/>
    </xf>
    <xf numFmtId="0" fontId="37" fillId="0" borderId="34" xfId="0" applyFont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37" fillId="0" borderId="4" xfId="0" applyFont="1" applyFill="1" applyBorder="1" applyAlignment="1">
      <alignment horizontal="center"/>
    </xf>
    <xf numFmtId="0" fontId="37" fillId="0" borderId="29" xfId="0" applyFont="1" applyFill="1" applyBorder="1" applyAlignment="1">
      <alignment horizontal="center"/>
    </xf>
    <xf numFmtId="9" fontId="15" fillId="2" borderId="37" xfId="2" applyFont="1" applyFill="1" applyBorder="1" applyAlignment="1">
      <alignment horizontal="center"/>
    </xf>
    <xf numFmtId="9" fontId="15" fillId="2" borderId="46" xfId="2" applyFont="1" applyFill="1" applyBorder="1" applyAlignment="1">
      <alignment horizontal="center"/>
    </xf>
    <xf numFmtId="9" fontId="15" fillId="0" borderId="37" xfId="2" applyFont="1" applyFill="1" applyBorder="1" applyAlignment="1">
      <alignment horizontal="center"/>
    </xf>
    <xf numFmtId="9" fontId="15" fillId="0" borderId="37" xfId="2" applyFont="1" applyFill="1" applyBorder="1" applyAlignment="1">
      <alignment horizontal="center" wrapText="1"/>
    </xf>
    <xf numFmtId="9" fontId="24" fillId="3" borderId="11" xfId="2" applyFont="1" applyFill="1" applyBorder="1" applyAlignment="1">
      <alignment horizontal="center"/>
    </xf>
    <xf numFmtId="9" fontId="24" fillId="3" borderId="47" xfId="2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56" xfId="0" applyFont="1" applyFill="1" applyBorder="1" applyAlignment="1">
      <alignment horizontal="center"/>
    </xf>
    <xf numFmtId="0" fontId="15" fillId="0" borderId="20" xfId="0" applyFont="1" applyFill="1" applyBorder="1" applyAlignment="1">
      <alignment horizontal="center" wrapText="1"/>
    </xf>
    <xf numFmtId="0" fontId="15" fillId="0" borderId="22" xfId="0" applyFont="1" applyFill="1" applyBorder="1" applyAlignment="1">
      <alignment horizontal="center" wrapText="1"/>
    </xf>
    <xf numFmtId="0" fontId="6" fillId="0" borderId="60" xfId="0" applyFont="1" applyFill="1" applyBorder="1" applyAlignment="1">
      <alignment horizontal="center"/>
    </xf>
    <xf numFmtId="0" fontId="6" fillId="0" borderId="58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14" xfId="0" applyFont="1" applyFill="1" applyBorder="1"/>
  </cellXfs>
  <cellStyles count="3">
    <cellStyle name="Normal" xfId="0" builtinId="0"/>
    <cellStyle name="Normal 2" xfId="1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J213"/>
  <sheetViews>
    <sheetView topLeftCell="A13" zoomScale="93" zoomScaleNormal="93" workbookViewId="0">
      <selection activeCell="P55" sqref="P55:Q55"/>
    </sheetView>
  </sheetViews>
  <sheetFormatPr defaultRowHeight="15" x14ac:dyDescent="0.25"/>
  <cols>
    <col min="1" max="1" width="19.5703125" customWidth="1"/>
    <col min="2" max="2" width="5.42578125" bestFit="1" customWidth="1"/>
    <col min="3" max="3" width="7.7109375" customWidth="1"/>
    <col min="4" max="4" width="6.140625" customWidth="1"/>
    <col min="5" max="5" width="11" customWidth="1"/>
    <col min="6" max="6" width="6.140625" customWidth="1"/>
    <col min="7" max="7" width="8" customWidth="1"/>
    <col min="8" max="8" width="6.140625" customWidth="1"/>
    <col min="9" max="9" width="8.28515625" customWidth="1"/>
    <col min="10" max="10" width="6.140625" customWidth="1"/>
    <col min="11" max="11" width="9.42578125" customWidth="1"/>
    <col min="12" max="12" width="6.140625" customWidth="1"/>
    <col min="13" max="13" width="8" customWidth="1"/>
    <col min="14" max="15" width="6.85546875" customWidth="1"/>
    <col min="16" max="16" width="5.85546875" customWidth="1"/>
    <col min="17" max="17" width="9.7109375" customWidth="1"/>
    <col min="18" max="18" width="6.7109375" customWidth="1"/>
    <col min="19" max="19" width="8.140625" customWidth="1"/>
    <col min="20" max="36" width="9.140625" style="36"/>
  </cols>
  <sheetData>
    <row r="1" spans="1:24" x14ac:dyDescent="0.25">
      <c r="A1" s="16" t="s">
        <v>58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7"/>
      <c r="O1" s="17"/>
      <c r="P1" s="17"/>
      <c r="Q1" s="17"/>
      <c r="R1" s="17"/>
      <c r="S1" s="17"/>
    </row>
    <row r="2" spans="1:24" x14ac:dyDescent="0.25">
      <c r="A2" s="14" t="s">
        <v>59</v>
      </c>
      <c r="B2" s="16"/>
      <c r="C2" s="16"/>
      <c r="D2" s="16"/>
      <c r="E2" s="16"/>
      <c r="F2" s="16"/>
      <c r="G2" s="16"/>
      <c r="H2" s="16"/>
      <c r="I2" s="16"/>
      <c r="J2" s="16"/>
      <c r="K2" s="17"/>
      <c r="L2" s="16"/>
      <c r="M2" s="16"/>
      <c r="N2" s="17"/>
      <c r="O2" s="17"/>
      <c r="P2" s="17"/>
      <c r="Q2" s="17"/>
      <c r="R2" s="17"/>
      <c r="S2" s="17"/>
    </row>
    <row r="3" spans="1:24" ht="15.75" thickBot="1" x14ac:dyDescent="0.3">
      <c r="A3" s="16" t="s">
        <v>128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7"/>
      <c r="P3" s="17"/>
      <c r="Q3" s="17"/>
      <c r="R3" s="17"/>
      <c r="S3" s="17"/>
    </row>
    <row r="4" spans="1:24" ht="15.75" thickBot="1" x14ac:dyDescent="0.3">
      <c r="A4" s="78"/>
      <c r="B4" s="356" t="s">
        <v>0</v>
      </c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7"/>
      <c r="N4" s="17"/>
      <c r="O4" s="17"/>
      <c r="P4" s="17"/>
      <c r="Q4" s="17"/>
      <c r="R4" s="17"/>
      <c r="S4" s="17"/>
    </row>
    <row r="5" spans="1:24" ht="15.75" thickBot="1" x14ac:dyDescent="0.3">
      <c r="A5" s="79"/>
      <c r="B5" s="345" t="s">
        <v>38</v>
      </c>
      <c r="C5" s="350"/>
      <c r="D5" s="351" t="s">
        <v>36</v>
      </c>
      <c r="E5" s="353"/>
      <c r="F5" s="351" t="s">
        <v>35</v>
      </c>
      <c r="G5" s="352"/>
      <c r="H5" s="358" t="s">
        <v>37</v>
      </c>
      <c r="I5" s="359"/>
      <c r="J5" s="358" t="s">
        <v>39</v>
      </c>
      <c r="K5" s="360"/>
      <c r="L5" s="361" t="s">
        <v>16</v>
      </c>
      <c r="M5" s="362"/>
      <c r="N5" s="17"/>
      <c r="O5" s="17"/>
      <c r="P5" s="17"/>
      <c r="T5"/>
      <c r="U5"/>
      <c r="V5"/>
    </row>
    <row r="6" spans="1:24" ht="15.75" thickBot="1" x14ac:dyDescent="0.3">
      <c r="A6" s="58"/>
      <c r="B6" s="110" t="s">
        <v>50</v>
      </c>
      <c r="C6" s="62" t="s">
        <v>49</v>
      </c>
      <c r="D6" s="110" t="s">
        <v>50</v>
      </c>
      <c r="E6" s="62" t="s">
        <v>49</v>
      </c>
      <c r="F6" s="110" t="s">
        <v>50</v>
      </c>
      <c r="G6" s="62" t="s">
        <v>49</v>
      </c>
      <c r="H6" s="110" t="s">
        <v>50</v>
      </c>
      <c r="I6" s="111" t="s">
        <v>49</v>
      </c>
      <c r="J6" s="110" t="s">
        <v>50</v>
      </c>
      <c r="K6" s="112" t="s">
        <v>49</v>
      </c>
      <c r="L6" s="60" t="s">
        <v>50</v>
      </c>
      <c r="M6" s="61" t="s">
        <v>49</v>
      </c>
      <c r="N6" s="17"/>
      <c r="O6" s="17"/>
      <c r="P6" s="17"/>
      <c r="T6"/>
      <c r="U6"/>
      <c r="V6"/>
    </row>
    <row r="7" spans="1:24" x14ac:dyDescent="0.25">
      <c r="A7" s="63" t="s">
        <v>51</v>
      </c>
      <c r="B7" s="137">
        <v>9</v>
      </c>
      <c r="C7" s="113">
        <f>B7/B13</f>
        <v>7.34094616639478E-3</v>
      </c>
      <c r="D7" s="137">
        <v>4</v>
      </c>
      <c r="E7" s="114">
        <f>D7/D13</f>
        <v>4.048582995951417E-3</v>
      </c>
      <c r="F7" s="137">
        <v>0</v>
      </c>
      <c r="G7" s="114">
        <f>F7/F13</f>
        <v>0</v>
      </c>
      <c r="H7" s="137">
        <v>7</v>
      </c>
      <c r="I7" s="114">
        <f>H7/H13</f>
        <v>4.9504950495049506E-3</v>
      </c>
      <c r="J7" s="137">
        <v>17</v>
      </c>
      <c r="K7" s="114">
        <f>J7/J13</f>
        <v>2.0858895705521473E-2</v>
      </c>
      <c r="L7" s="109">
        <f>SUM(B7,D7,F7,H7,J7)</f>
        <v>37</v>
      </c>
      <c r="M7" s="18">
        <f>L7/L13</f>
        <v>8.0962800875273525E-3</v>
      </c>
      <c r="N7" s="17"/>
      <c r="O7" s="17"/>
      <c r="T7"/>
      <c r="U7"/>
      <c r="V7"/>
    </row>
    <row r="8" spans="1:24" ht="28.5" customHeight="1" x14ac:dyDescent="0.25">
      <c r="A8" s="35" t="s">
        <v>52</v>
      </c>
      <c r="B8" s="137">
        <v>136</v>
      </c>
      <c r="C8" s="113">
        <f>B8/B13</f>
        <v>0.11092985318107668</v>
      </c>
      <c r="D8" s="137">
        <v>328</v>
      </c>
      <c r="E8" s="114">
        <f>D8/D13</f>
        <v>0.33198380566801622</v>
      </c>
      <c r="F8" s="137">
        <v>16</v>
      </c>
      <c r="G8" s="114">
        <f>F8/F13</f>
        <v>0.12598425196850394</v>
      </c>
      <c r="H8" s="137">
        <v>332</v>
      </c>
      <c r="I8" s="114">
        <f>H8/H13</f>
        <v>0.2347949080622348</v>
      </c>
      <c r="J8" s="137">
        <v>465</v>
      </c>
      <c r="K8" s="114">
        <f>J8/J13</f>
        <v>0.57055214723926384</v>
      </c>
      <c r="L8" s="66">
        <f t="shared" ref="L8:L13" si="0">SUM(B8,D8,F8,H8,J8)</f>
        <v>1277</v>
      </c>
      <c r="M8" s="18">
        <f>L8/L13</f>
        <v>0.27943107221006563</v>
      </c>
      <c r="N8" s="17"/>
      <c r="O8" s="17"/>
      <c r="T8"/>
      <c r="U8"/>
      <c r="V8"/>
    </row>
    <row r="9" spans="1:24" ht="30" x14ac:dyDescent="0.25">
      <c r="A9" s="35" t="s">
        <v>53</v>
      </c>
      <c r="B9" s="137">
        <v>387</v>
      </c>
      <c r="C9" s="113">
        <f>B9/B13</f>
        <v>0.31566068515497553</v>
      </c>
      <c r="D9" s="137">
        <v>276</v>
      </c>
      <c r="E9" s="114">
        <f>D9/D13</f>
        <v>0.2793522267206478</v>
      </c>
      <c r="F9" s="137">
        <v>47</v>
      </c>
      <c r="G9" s="114">
        <f>F9/F13</f>
        <v>0.37007874015748032</v>
      </c>
      <c r="H9" s="137">
        <v>522</v>
      </c>
      <c r="I9" s="114">
        <f>H9/H13</f>
        <v>0.36916548797736914</v>
      </c>
      <c r="J9" s="137">
        <v>134</v>
      </c>
      <c r="K9" s="114">
        <f>J9/J13</f>
        <v>0.16441717791411042</v>
      </c>
      <c r="L9" s="66">
        <f t="shared" si="0"/>
        <v>1366</v>
      </c>
      <c r="M9" s="18">
        <f>L9/L13</f>
        <v>0.29890590809628009</v>
      </c>
      <c r="N9" s="17"/>
      <c r="O9" s="17"/>
      <c r="T9"/>
      <c r="U9"/>
      <c r="V9"/>
    </row>
    <row r="10" spans="1:24" ht="45" x14ac:dyDescent="0.25">
      <c r="A10" s="35" t="s">
        <v>54</v>
      </c>
      <c r="B10" s="137">
        <v>107</v>
      </c>
      <c r="C10" s="113">
        <f>B10/B13</f>
        <v>8.7275693311582386E-2</v>
      </c>
      <c r="D10" s="137">
        <v>79</v>
      </c>
      <c r="E10" s="114">
        <f>D10/D13</f>
        <v>7.9959514170040491E-2</v>
      </c>
      <c r="F10" s="137">
        <v>12</v>
      </c>
      <c r="G10" s="114">
        <f>F10/F13</f>
        <v>9.4488188976377951E-2</v>
      </c>
      <c r="H10" s="137">
        <v>92</v>
      </c>
      <c r="I10" s="114">
        <f>H10/H13</f>
        <v>6.5063649222065062E-2</v>
      </c>
      <c r="J10" s="137">
        <v>53</v>
      </c>
      <c r="K10" s="114">
        <f>J10/J13</f>
        <v>6.5030674846625766E-2</v>
      </c>
      <c r="L10" s="66">
        <f t="shared" si="0"/>
        <v>343</v>
      </c>
      <c r="M10" s="18">
        <f>L10/L13</f>
        <v>7.5054704595185998E-2</v>
      </c>
      <c r="N10" s="17"/>
      <c r="O10" s="17"/>
      <c r="T10"/>
      <c r="U10"/>
      <c r="V10"/>
    </row>
    <row r="11" spans="1:24" ht="30" x14ac:dyDescent="0.25">
      <c r="A11" s="35" t="s">
        <v>55</v>
      </c>
      <c r="B11" s="137">
        <v>97</v>
      </c>
      <c r="C11" s="113">
        <f>B11/B13</f>
        <v>7.9119086460032628E-2</v>
      </c>
      <c r="D11" s="137">
        <v>63</v>
      </c>
      <c r="E11" s="114">
        <f>D11/D13</f>
        <v>6.3765182186234823E-2</v>
      </c>
      <c r="F11" s="137">
        <v>13</v>
      </c>
      <c r="G11" s="114">
        <f>F11/F13</f>
        <v>0.10236220472440945</v>
      </c>
      <c r="H11" s="137">
        <v>100</v>
      </c>
      <c r="I11" s="114">
        <f>H11/H13</f>
        <v>7.0721357850070721E-2</v>
      </c>
      <c r="J11" s="137">
        <v>11</v>
      </c>
      <c r="K11" s="114">
        <f>J11/J13</f>
        <v>1.3496932515337423E-2</v>
      </c>
      <c r="L11" s="66">
        <f t="shared" si="0"/>
        <v>284</v>
      </c>
      <c r="M11" s="18">
        <f>L11/L13</f>
        <v>6.2144420131291025E-2</v>
      </c>
      <c r="N11" s="17"/>
      <c r="O11" s="17"/>
      <c r="T11"/>
      <c r="U11"/>
      <c r="V11"/>
    </row>
    <row r="12" spans="1:24" ht="30.75" thickBot="1" x14ac:dyDescent="0.3">
      <c r="A12" s="178" t="s">
        <v>56</v>
      </c>
      <c r="B12" s="137">
        <v>490</v>
      </c>
      <c r="C12" s="113">
        <f>B12/B13</f>
        <v>0.39967373572593801</v>
      </c>
      <c r="D12" s="137">
        <v>238</v>
      </c>
      <c r="E12" s="114">
        <f>D12/D13</f>
        <v>0.24089068825910931</v>
      </c>
      <c r="F12" s="137">
        <v>39</v>
      </c>
      <c r="G12" s="114">
        <f>F12/F13</f>
        <v>0.30708661417322836</v>
      </c>
      <c r="H12" s="137">
        <v>361</v>
      </c>
      <c r="I12" s="114">
        <f>H12/H13</f>
        <v>0.25530410183875529</v>
      </c>
      <c r="J12" s="137">
        <v>135</v>
      </c>
      <c r="K12" s="114">
        <f>J12/J13</f>
        <v>0.16564417177914109</v>
      </c>
      <c r="L12" s="65">
        <f t="shared" si="0"/>
        <v>1263</v>
      </c>
      <c r="M12" s="64">
        <f>L12/L13</f>
        <v>0.27636761487964989</v>
      </c>
      <c r="N12" s="17"/>
      <c r="O12" s="17"/>
      <c r="T12"/>
      <c r="U12"/>
      <c r="V12"/>
    </row>
    <row r="13" spans="1:24" ht="15.75" thickBot="1" x14ac:dyDescent="0.3">
      <c r="A13" s="182" t="s">
        <v>16</v>
      </c>
      <c r="B13" s="196">
        <f>SUM(B7:B12)</f>
        <v>1226</v>
      </c>
      <c r="C13" s="197">
        <f>B13/B13</f>
        <v>1</v>
      </c>
      <c r="D13" s="196">
        <f>SUM(D7:D12)</f>
        <v>988</v>
      </c>
      <c r="E13" s="197">
        <f>D13/D13</f>
        <v>1</v>
      </c>
      <c r="F13" s="196">
        <f>SUM(F7:F12)</f>
        <v>127</v>
      </c>
      <c r="G13" s="197">
        <f>F13/F13</f>
        <v>1</v>
      </c>
      <c r="H13" s="196">
        <f>SUM(H7:H12)</f>
        <v>1414</v>
      </c>
      <c r="I13" s="197">
        <f>H13/H13</f>
        <v>1</v>
      </c>
      <c r="J13" s="196">
        <f>SUM(J7:J12)</f>
        <v>815</v>
      </c>
      <c r="K13" s="197">
        <f>J13/J13</f>
        <v>1</v>
      </c>
      <c r="L13" s="68">
        <f t="shared" si="0"/>
        <v>4570</v>
      </c>
      <c r="M13" s="106">
        <f>L13/L13</f>
        <v>1</v>
      </c>
      <c r="N13" s="17"/>
      <c r="O13" s="17"/>
      <c r="Q13" s="220"/>
      <c r="R13" s="221"/>
      <c r="S13" s="221"/>
      <c r="T13" s="240"/>
      <c r="U13" s="241"/>
      <c r="V13" s="241"/>
      <c r="W13" s="241"/>
      <c r="X13" s="241"/>
    </row>
    <row r="14" spans="1:24" ht="9" customHeight="1" x14ac:dyDescent="0.25">
      <c r="A14" s="17"/>
      <c r="B14" s="17"/>
      <c r="C14" s="17"/>
      <c r="D14" s="17"/>
      <c r="E14" s="17"/>
      <c r="F14" s="17"/>
      <c r="G14" s="57"/>
      <c r="H14" s="17"/>
      <c r="I14" s="57"/>
      <c r="J14" s="17"/>
      <c r="K14" s="57"/>
      <c r="L14" s="17"/>
      <c r="M14" s="17"/>
      <c r="N14" s="17"/>
      <c r="O14" s="17"/>
      <c r="Q14" s="220"/>
    </row>
    <row r="15" spans="1:24" x14ac:dyDescent="0.25">
      <c r="A15" s="16" t="s">
        <v>63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7"/>
      <c r="O15" s="17"/>
      <c r="Q15" s="220"/>
    </row>
    <row r="16" spans="1:24" x14ac:dyDescent="0.25">
      <c r="A16" s="14" t="s">
        <v>61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7"/>
      <c r="O16" s="17"/>
      <c r="P16" s="17"/>
      <c r="Q16" s="222"/>
    </row>
    <row r="17" spans="1:19" ht="15.75" thickBot="1" x14ac:dyDescent="0.3">
      <c r="A17" s="16" t="s">
        <v>128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7"/>
      <c r="O17" s="17"/>
      <c r="P17" s="17"/>
      <c r="Q17" s="222"/>
    </row>
    <row r="18" spans="1:19" ht="15.75" thickBot="1" x14ac:dyDescent="0.3">
      <c r="A18" s="78"/>
      <c r="B18" s="356" t="s">
        <v>60</v>
      </c>
      <c r="C18" s="356"/>
      <c r="D18" s="356"/>
      <c r="E18" s="356"/>
      <c r="F18" s="356"/>
      <c r="G18" s="356"/>
      <c r="H18" s="356"/>
      <c r="I18" s="356"/>
      <c r="J18" s="356"/>
      <c r="K18" s="356"/>
      <c r="L18" s="356"/>
      <c r="M18" s="357"/>
      <c r="N18" s="17"/>
      <c r="O18" s="17"/>
      <c r="P18" s="17"/>
      <c r="Q18" s="222"/>
    </row>
    <row r="19" spans="1:19" x14ac:dyDescent="0.25">
      <c r="A19" s="67"/>
      <c r="B19" s="365" t="s">
        <v>38</v>
      </c>
      <c r="C19" s="366"/>
      <c r="D19" s="358" t="s">
        <v>36</v>
      </c>
      <c r="E19" s="360"/>
      <c r="F19" s="358" t="s">
        <v>35</v>
      </c>
      <c r="G19" s="360"/>
      <c r="H19" s="359" t="s">
        <v>37</v>
      </c>
      <c r="I19" s="359"/>
      <c r="J19" s="358" t="s">
        <v>39</v>
      </c>
      <c r="K19" s="360"/>
      <c r="L19" s="363" t="s">
        <v>16</v>
      </c>
      <c r="M19" s="364"/>
      <c r="N19" s="17"/>
      <c r="O19" s="17"/>
      <c r="P19" s="17"/>
      <c r="Q19" s="220"/>
    </row>
    <row r="20" spans="1:19" ht="15.75" thickBot="1" x14ac:dyDescent="0.3">
      <c r="A20" s="148"/>
      <c r="B20" s="139" t="s">
        <v>48</v>
      </c>
      <c r="C20" s="139" t="s">
        <v>49</v>
      </c>
      <c r="D20" s="139" t="s">
        <v>50</v>
      </c>
      <c r="E20" s="139" t="s">
        <v>49</v>
      </c>
      <c r="F20" s="139" t="s">
        <v>50</v>
      </c>
      <c r="G20" s="139" t="s">
        <v>49</v>
      </c>
      <c r="H20" s="139" t="s">
        <v>50</v>
      </c>
      <c r="I20" s="139" t="s">
        <v>49</v>
      </c>
      <c r="J20" s="139" t="s">
        <v>50</v>
      </c>
      <c r="K20" s="139" t="s">
        <v>49</v>
      </c>
      <c r="L20" s="149" t="s">
        <v>50</v>
      </c>
      <c r="M20" s="15" t="s">
        <v>49</v>
      </c>
      <c r="N20" s="17"/>
      <c r="O20" s="17"/>
      <c r="P20" s="17"/>
      <c r="Q20" s="220"/>
    </row>
    <row r="21" spans="1:19" ht="15.75" thickBot="1" x14ac:dyDescent="0.3">
      <c r="A21" s="63" t="s">
        <v>51</v>
      </c>
      <c r="B21" s="28">
        <v>3</v>
      </c>
      <c r="C21" s="114">
        <f>B21/B27</f>
        <v>2.8571428571428571E-3</v>
      </c>
      <c r="D21" s="28">
        <v>4</v>
      </c>
      <c r="E21" s="114">
        <f>D21/D27</f>
        <v>5.2015604681404422E-3</v>
      </c>
      <c r="F21" s="28">
        <v>0</v>
      </c>
      <c r="G21" s="114">
        <f>F21/F27</f>
        <v>0</v>
      </c>
      <c r="H21" s="28">
        <v>1</v>
      </c>
      <c r="I21" s="114">
        <f>H21/H27</f>
        <v>1.0416666666666667E-3</v>
      </c>
      <c r="J21" s="28">
        <v>0</v>
      </c>
      <c r="K21" s="114">
        <f>J21/J27</f>
        <v>0</v>
      </c>
      <c r="L21" s="109">
        <f>SUM(B21,D21,F21,H21,J21)</f>
        <v>8</v>
      </c>
      <c r="M21" s="18">
        <f>L21/L27</f>
        <v>2.4737167594310453E-3</v>
      </c>
      <c r="N21" s="17"/>
      <c r="O21" s="17"/>
      <c r="P21" s="17"/>
      <c r="Q21" s="220"/>
    </row>
    <row r="22" spans="1:19" ht="30.75" thickBot="1" x14ac:dyDescent="0.3">
      <c r="A22" s="35" t="s">
        <v>52</v>
      </c>
      <c r="B22" s="28">
        <v>95</v>
      </c>
      <c r="C22" s="114">
        <f>B22/B27</f>
        <v>9.0476190476190474E-2</v>
      </c>
      <c r="D22" s="28">
        <v>189</v>
      </c>
      <c r="E22" s="114">
        <f>D22/D27</f>
        <v>0.24577373211963588</v>
      </c>
      <c r="F22" s="28">
        <v>10</v>
      </c>
      <c r="G22" s="114">
        <f>F22/F27</f>
        <v>9.3457943925233641E-2</v>
      </c>
      <c r="H22" s="28">
        <v>97</v>
      </c>
      <c r="I22" s="114">
        <f>H22/H27</f>
        <v>0.10104166666666667</v>
      </c>
      <c r="J22" s="28">
        <v>65</v>
      </c>
      <c r="K22" s="114">
        <f>J22/J27</f>
        <v>0.18678160919540229</v>
      </c>
      <c r="L22" s="109">
        <f>SUM(B22,D22,F22,H22,J22)</f>
        <v>456</v>
      </c>
      <c r="M22" s="18">
        <f>L22/L27</f>
        <v>0.14100185528756956</v>
      </c>
      <c r="N22" s="17"/>
      <c r="O22" s="17"/>
      <c r="P22" s="17"/>
      <c r="Q22" s="220"/>
    </row>
    <row r="23" spans="1:19" ht="30.75" thickBot="1" x14ac:dyDescent="0.3">
      <c r="A23" s="35" t="s">
        <v>53</v>
      </c>
      <c r="B23" s="28">
        <v>306</v>
      </c>
      <c r="C23" s="114">
        <f>B23/B27</f>
        <v>0.29142857142857143</v>
      </c>
      <c r="D23" s="28">
        <v>231</v>
      </c>
      <c r="E23" s="114">
        <f>D23/D27</f>
        <v>0.30039011703511054</v>
      </c>
      <c r="F23" s="28">
        <v>39</v>
      </c>
      <c r="G23" s="114">
        <f>F23/F27</f>
        <v>0.3644859813084112</v>
      </c>
      <c r="H23" s="28">
        <v>366</v>
      </c>
      <c r="I23" s="114">
        <f>H23/H27</f>
        <v>0.38124999999999998</v>
      </c>
      <c r="J23" s="28">
        <v>104</v>
      </c>
      <c r="K23" s="114">
        <f>J23/J27</f>
        <v>0.2988505747126437</v>
      </c>
      <c r="L23" s="109">
        <f t="shared" ref="L23:L26" si="1">SUM(B23,D23,F23,H23,J23)</f>
        <v>1046</v>
      </c>
      <c r="M23" s="18">
        <f>L23/L27</f>
        <v>0.32343846629560913</v>
      </c>
      <c r="N23" s="17"/>
      <c r="O23" s="17"/>
      <c r="P23" s="17"/>
      <c r="Q23" s="220"/>
    </row>
    <row r="24" spans="1:19" ht="45.75" thickBot="1" x14ac:dyDescent="0.3">
      <c r="A24" s="35" t="s">
        <v>54</v>
      </c>
      <c r="B24" s="28">
        <v>104</v>
      </c>
      <c r="C24" s="114">
        <f>B24/B27</f>
        <v>9.9047619047619051E-2</v>
      </c>
      <c r="D24" s="28">
        <v>74</v>
      </c>
      <c r="E24" s="114">
        <f>D24/D27</f>
        <v>9.6228868660598182E-2</v>
      </c>
      <c r="F24" s="28">
        <v>11</v>
      </c>
      <c r="G24" s="114">
        <f>F24/F27</f>
        <v>0.10280373831775701</v>
      </c>
      <c r="H24" s="28">
        <v>84</v>
      </c>
      <c r="I24" s="114">
        <f>H24/H27</f>
        <v>8.7499999999999994E-2</v>
      </c>
      <c r="J24" s="28">
        <v>47</v>
      </c>
      <c r="K24" s="114">
        <f>J24/J27</f>
        <v>0.13505747126436782</v>
      </c>
      <c r="L24" s="109">
        <f t="shared" si="1"/>
        <v>320</v>
      </c>
      <c r="M24" s="18">
        <f>L24/L27</f>
        <v>9.894867037724181E-2</v>
      </c>
      <c r="N24" s="17"/>
      <c r="O24" s="17"/>
      <c r="P24" s="17"/>
      <c r="Q24" s="220"/>
    </row>
    <row r="25" spans="1:19" ht="30.75" thickBot="1" x14ac:dyDescent="0.3">
      <c r="A25" s="35" t="s">
        <v>55</v>
      </c>
      <c r="B25" s="28">
        <v>86</v>
      </c>
      <c r="C25" s="114">
        <f>B25/B27</f>
        <v>8.1904761904761911E-2</v>
      </c>
      <c r="D25" s="28">
        <v>54</v>
      </c>
      <c r="E25" s="114">
        <f>D25/D27</f>
        <v>7.0221066319895969E-2</v>
      </c>
      <c r="F25" s="28">
        <v>10</v>
      </c>
      <c r="G25" s="114">
        <f>F25/F27</f>
        <v>9.3457943925233641E-2</v>
      </c>
      <c r="H25" s="28">
        <v>93</v>
      </c>
      <c r="I25" s="114">
        <f>H25/H27</f>
        <v>9.6875000000000003E-2</v>
      </c>
      <c r="J25" s="28">
        <v>10</v>
      </c>
      <c r="K25" s="114">
        <f>J25/J27</f>
        <v>2.8735632183908046E-2</v>
      </c>
      <c r="L25" s="109">
        <f t="shared" si="1"/>
        <v>253</v>
      </c>
      <c r="M25" s="18">
        <f>L25/L27</f>
        <v>7.8231292517006806E-2</v>
      </c>
      <c r="N25" s="17"/>
      <c r="O25" s="17"/>
      <c r="P25" s="17"/>
      <c r="Q25" s="220"/>
    </row>
    <row r="26" spans="1:19" ht="30.75" thickBot="1" x14ac:dyDescent="0.3">
      <c r="A26" s="178" t="s">
        <v>56</v>
      </c>
      <c r="B26" s="28">
        <v>456</v>
      </c>
      <c r="C26" s="114">
        <f>B26/B27</f>
        <v>0.43428571428571427</v>
      </c>
      <c r="D26" s="28">
        <v>217</v>
      </c>
      <c r="E26" s="114">
        <f>D26/D27</f>
        <v>0.28218465539661897</v>
      </c>
      <c r="F26" s="28">
        <v>37</v>
      </c>
      <c r="G26" s="114">
        <f>F26/F27</f>
        <v>0.34579439252336447</v>
      </c>
      <c r="H26" s="28">
        <v>319</v>
      </c>
      <c r="I26" s="114">
        <f>H26/H27</f>
        <v>0.33229166666666665</v>
      </c>
      <c r="J26" s="28">
        <v>122</v>
      </c>
      <c r="K26" s="114">
        <f>J26/J27</f>
        <v>0.35057471264367818</v>
      </c>
      <c r="L26" s="179">
        <f t="shared" si="1"/>
        <v>1151</v>
      </c>
      <c r="M26" s="64">
        <f>L26/L27</f>
        <v>0.35590599876314161</v>
      </c>
      <c r="N26" s="17"/>
      <c r="O26" s="17"/>
      <c r="P26" s="17"/>
      <c r="Q26" s="222"/>
    </row>
    <row r="27" spans="1:19" ht="15.75" thickBot="1" x14ac:dyDescent="0.3">
      <c r="A27" s="180" t="s">
        <v>16</v>
      </c>
      <c r="B27" s="192">
        <f>SUM(B21:B26)</f>
        <v>1050</v>
      </c>
      <c r="C27" s="193">
        <f>B27/B27</f>
        <v>1</v>
      </c>
      <c r="D27" s="194">
        <f>SUM(D21:D26)</f>
        <v>769</v>
      </c>
      <c r="E27" s="195">
        <f>D27/D27</f>
        <v>1</v>
      </c>
      <c r="F27" s="192">
        <f>SUM(F21:F26)</f>
        <v>107</v>
      </c>
      <c r="G27" s="193">
        <f>F27/F27</f>
        <v>1</v>
      </c>
      <c r="H27" s="192">
        <f>SUM(H21:H26)</f>
        <v>960</v>
      </c>
      <c r="I27" s="195">
        <f>H27/H27</f>
        <v>1</v>
      </c>
      <c r="J27" s="192">
        <f>SUM(J21:J26)</f>
        <v>348</v>
      </c>
      <c r="K27" s="193">
        <f>J27/J27</f>
        <v>1</v>
      </c>
      <c r="L27" s="181">
        <f>SUM(B27,D27,F27,H27,J27)</f>
        <v>3234</v>
      </c>
      <c r="M27" s="106">
        <f>L27/L27</f>
        <v>1</v>
      </c>
      <c r="N27" s="17"/>
      <c r="O27" s="17"/>
      <c r="P27" s="17"/>
      <c r="Q27" s="17"/>
    </row>
    <row r="28" spans="1:19" ht="11.25" customHeight="1" x14ac:dyDescent="0.25">
      <c r="A28" s="17"/>
      <c r="B28" s="17"/>
      <c r="C28" s="17"/>
      <c r="D28" s="17"/>
      <c r="E28" s="57"/>
      <c r="F28" s="17"/>
      <c r="G28" s="17"/>
      <c r="H28" s="17"/>
      <c r="I28" s="17"/>
      <c r="J28" s="17"/>
      <c r="K28" s="17"/>
      <c r="L28" s="57"/>
      <c r="M28" s="17"/>
      <c r="N28" s="17"/>
      <c r="O28" s="17"/>
      <c r="P28" s="17"/>
      <c r="Q28" s="17"/>
    </row>
    <row r="29" spans="1:19" x14ac:dyDescent="0.25">
      <c r="A29" s="14" t="s">
        <v>62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</row>
    <row r="30" spans="1:19" ht="15.75" thickBot="1" x14ac:dyDescent="0.3">
      <c r="A30" s="19" t="s">
        <v>86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</row>
    <row r="31" spans="1:19" x14ac:dyDescent="0.25">
      <c r="A31" s="242"/>
      <c r="B31" s="347" t="s">
        <v>40</v>
      </c>
      <c r="C31" s="347"/>
      <c r="D31" s="347"/>
      <c r="E31" s="347"/>
      <c r="F31" s="347"/>
      <c r="G31" s="347"/>
      <c r="H31" s="347" t="s">
        <v>41</v>
      </c>
      <c r="I31" s="347"/>
      <c r="J31" s="347"/>
      <c r="K31" s="347"/>
      <c r="L31" s="347"/>
      <c r="M31" s="347"/>
      <c r="N31" s="347" t="s">
        <v>42</v>
      </c>
      <c r="O31" s="347"/>
      <c r="P31" s="347"/>
      <c r="Q31" s="347"/>
      <c r="R31" s="347"/>
      <c r="S31" s="348"/>
    </row>
    <row r="32" spans="1:19" x14ac:dyDescent="0.25">
      <c r="A32" s="140"/>
      <c r="B32" s="342" t="s">
        <v>129</v>
      </c>
      <c r="C32" s="342"/>
      <c r="D32" s="343" t="s">
        <v>130</v>
      </c>
      <c r="E32" s="344"/>
      <c r="F32" s="354" t="s">
        <v>57</v>
      </c>
      <c r="G32" s="354"/>
      <c r="H32" s="342" t="s">
        <v>129</v>
      </c>
      <c r="I32" s="342"/>
      <c r="J32" s="343" t="s">
        <v>130</v>
      </c>
      <c r="K32" s="344"/>
      <c r="L32" s="354" t="s">
        <v>57</v>
      </c>
      <c r="M32" s="354"/>
      <c r="N32" s="342" t="s">
        <v>129</v>
      </c>
      <c r="O32" s="342"/>
      <c r="P32" s="343" t="s">
        <v>130</v>
      </c>
      <c r="Q32" s="344"/>
      <c r="R32" s="354" t="s">
        <v>57</v>
      </c>
      <c r="S32" s="355"/>
    </row>
    <row r="33" spans="1:36" x14ac:dyDescent="0.25">
      <c r="A33" s="140"/>
      <c r="B33" s="207" t="s">
        <v>50</v>
      </c>
      <c r="C33" s="207" t="s">
        <v>49</v>
      </c>
      <c r="D33" s="207" t="s">
        <v>50</v>
      </c>
      <c r="E33" s="207" t="s">
        <v>49</v>
      </c>
      <c r="F33" s="207" t="s">
        <v>50</v>
      </c>
      <c r="G33" s="207" t="s">
        <v>49</v>
      </c>
      <c r="H33" s="207" t="s">
        <v>50</v>
      </c>
      <c r="I33" s="207" t="s">
        <v>49</v>
      </c>
      <c r="J33" s="207" t="s">
        <v>50</v>
      </c>
      <c r="K33" s="207" t="s">
        <v>49</v>
      </c>
      <c r="L33" s="207" t="s">
        <v>50</v>
      </c>
      <c r="M33" s="207" t="s">
        <v>49</v>
      </c>
      <c r="N33" s="207" t="s">
        <v>50</v>
      </c>
      <c r="O33" s="207" t="s">
        <v>49</v>
      </c>
      <c r="P33" s="207" t="s">
        <v>50</v>
      </c>
      <c r="Q33" s="207" t="s">
        <v>49</v>
      </c>
      <c r="R33" s="207" t="s">
        <v>50</v>
      </c>
      <c r="S33" s="243" t="s">
        <v>49</v>
      </c>
    </row>
    <row r="34" spans="1:36" ht="17.25" customHeight="1" x14ac:dyDescent="0.25">
      <c r="A34" s="244" t="s">
        <v>51</v>
      </c>
      <c r="B34" s="28">
        <v>2</v>
      </c>
      <c r="C34" s="114">
        <f t="shared" ref="C34:C39" si="2">B34/$B$40</f>
        <v>2.1276595744680851E-2</v>
      </c>
      <c r="D34" s="28">
        <v>0</v>
      </c>
      <c r="E34" s="113">
        <f t="shared" ref="E34:E39" si="3">D34/$D$40</f>
        <v>0</v>
      </c>
      <c r="F34" s="120">
        <f t="shared" ref="F34:F39" si="4">D34-B34</f>
        <v>-2</v>
      </c>
      <c r="G34" s="21">
        <f>F34/B34</f>
        <v>-1</v>
      </c>
      <c r="H34" s="28">
        <v>0</v>
      </c>
      <c r="I34" s="114">
        <f t="shared" ref="I34:I39" si="5">H34/$H$40</f>
        <v>0</v>
      </c>
      <c r="J34" s="28">
        <v>0</v>
      </c>
      <c r="K34" s="113">
        <f t="shared" ref="K34:K40" si="6">J34/$J$40</f>
        <v>0</v>
      </c>
      <c r="L34" s="121">
        <f t="shared" ref="L34:L39" si="7">J34-H34</f>
        <v>0</v>
      </c>
      <c r="M34" s="21" t="e">
        <f>L34/H34</f>
        <v>#DIV/0!</v>
      </c>
      <c r="N34" s="28">
        <v>1</v>
      </c>
      <c r="O34" s="114">
        <f t="shared" ref="O34:O40" si="8">N34/$N$40</f>
        <v>1.4326647564469914E-3</v>
      </c>
      <c r="P34" s="28">
        <v>1</v>
      </c>
      <c r="Q34" s="113">
        <f t="shared" ref="Q34:Q40" si="9">P34/$P$40</f>
        <v>1.4970059880239522E-3</v>
      </c>
      <c r="R34" s="120">
        <f t="shared" ref="R34:R40" si="10">P34-N34</f>
        <v>0</v>
      </c>
      <c r="S34" s="44">
        <f>R34/N34</f>
        <v>0</v>
      </c>
    </row>
    <row r="35" spans="1:36" ht="33" customHeight="1" x14ac:dyDescent="0.25">
      <c r="A35" s="244" t="s">
        <v>52</v>
      </c>
      <c r="B35" s="28">
        <v>6</v>
      </c>
      <c r="C35" s="114">
        <f t="shared" si="2"/>
        <v>6.3829787234042548E-2</v>
      </c>
      <c r="D35" s="28">
        <v>9</v>
      </c>
      <c r="E35" s="113">
        <f t="shared" si="3"/>
        <v>8.2568807339449546E-2</v>
      </c>
      <c r="F35" s="120">
        <f t="shared" si="4"/>
        <v>3</v>
      </c>
      <c r="G35" s="21">
        <f t="shared" ref="G35:G40" si="11">F35/B35</f>
        <v>0.5</v>
      </c>
      <c r="H35" s="28">
        <v>16</v>
      </c>
      <c r="I35" s="114">
        <f t="shared" si="5"/>
        <v>1.5296367112810707E-2</v>
      </c>
      <c r="J35" s="28">
        <v>19</v>
      </c>
      <c r="K35" s="113">
        <f t="shared" si="6"/>
        <v>1.8943170488534396E-2</v>
      </c>
      <c r="L35" s="121">
        <f t="shared" si="7"/>
        <v>3</v>
      </c>
      <c r="M35" s="21">
        <f t="shared" ref="M35:M40" si="12">L35/H35</f>
        <v>0.1875</v>
      </c>
      <c r="N35" s="28">
        <v>7</v>
      </c>
      <c r="O35" s="114">
        <f t="shared" si="8"/>
        <v>1.0028653295128941E-2</v>
      </c>
      <c r="P35" s="28">
        <v>6</v>
      </c>
      <c r="Q35" s="113">
        <f t="shared" si="9"/>
        <v>8.9820359281437123E-3</v>
      </c>
      <c r="R35" s="121">
        <f t="shared" si="10"/>
        <v>-1</v>
      </c>
      <c r="S35" s="44">
        <f t="shared" ref="S35:S40" si="13">R35/N35</f>
        <v>-0.14285714285714285</v>
      </c>
    </row>
    <row r="36" spans="1:36" ht="29.25" customHeight="1" x14ac:dyDescent="0.25">
      <c r="A36" s="244" t="s">
        <v>53</v>
      </c>
      <c r="B36" s="28">
        <v>60</v>
      </c>
      <c r="C36" s="114">
        <f t="shared" si="2"/>
        <v>0.63829787234042556</v>
      </c>
      <c r="D36" s="28">
        <v>76</v>
      </c>
      <c r="E36" s="113">
        <f t="shared" si="3"/>
        <v>0.69724770642201839</v>
      </c>
      <c r="F36" s="120">
        <f t="shared" si="4"/>
        <v>16</v>
      </c>
      <c r="G36" s="21">
        <f t="shared" si="11"/>
        <v>0.26666666666666666</v>
      </c>
      <c r="H36" s="28">
        <v>289</v>
      </c>
      <c r="I36" s="114">
        <f t="shared" si="5"/>
        <v>0.27629063097514339</v>
      </c>
      <c r="J36" s="28">
        <v>306</v>
      </c>
      <c r="K36" s="113">
        <f t="shared" si="6"/>
        <v>0.30508474576271188</v>
      </c>
      <c r="L36" s="121">
        <f t="shared" si="7"/>
        <v>17</v>
      </c>
      <c r="M36" s="21">
        <f t="shared" si="12"/>
        <v>5.8823529411764705E-2</v>
      </c>
      <c r="N36" s="28">
        <v>88</v>
      </c>
      <c r="O36" s="114">
        <f t="shared" si="8"/>
        <v>0.12607449856733524</v>
      </c>
      <c r="P36" s="28">
        <v>90</v>
      </c>
      <c r="Q36" s="113">
        <f t="shared" si="9"/>
        <v>0.1347305389221557</v>
      </c>
      <c r="R36" s="121">
        <f t="shared" si="10"/>
        <v>2</v>
      </c>
      <c r="S36" s="44">
        <f t="shared" si="13"/>
        <v>2.2727272727272728E-2</v>
      </c>
    </row>
    <row r="37" spans="1:36" ht="29.25" customHeight="1" x14ac:dyDescent="0.25">
      <c r="A37" s="244" t="s">
        <v>54</v>
      </c>
      <c r="B37" s="28">
        <v>25</v>
      </c>
      <c r="C37" s="114">
        <f t="shared" si="2"/>
        <v>0.26595744680851063</v>
      </c>
      <c r="D37" s="28">
        <v>24</v>
      </c>
      <c r="E37" s="113">
        <f t="shared" si="3"/>
        <v>0.22018348623853212</v>
      </c>
      <c r="F37" s="120">
        <f t="shared" si="4"/>
        <v>-1</v>
      </c>
      <c r="G37" s="21">
        <f t="shared" si="11"/>
        <v>-0.04</v>
      </c>
      <c r="H37" s="28">
        <v>132</v>
      </c>
      <c r="I37" s="114">
        <f t="shared" si="5"/>
        <v>0.12619502868068833</v>
      </c>
      <c r="J37" s="28">
        <v>128</v>
      </c>
      <c r="K37" s="113">
        <f t="shared" si="6"/>
        <v>0.12761714855433698</v>
      </c>
      <c r="L37" s="121">
        <f t="shared" si="7"/>
        <v>-4</v>
      </c>
      <c r="M37" s="21">
        <f t="shared" si="12"/>
        <v>-3.0303030303030304E-2</v>
      </c>
      <c r="N37" s="28">
        <v>24</v>
      </c>
      <c r="O37" s="114">
        <f t="shared" si="8"/>
        <v>3.4383954154727794E-2</v>
      </c>
      <c r="P37" s="28">
        <v>26</v>
      </c>
      <c r="Q37" s="113">
        <f t="shared" si="9"/>
        <v>3.8922155688622756E-2</v>
      </c>
      <c r="R37" s="121">
        <f t="shared" si="10"/>
        <v>2</v>
      </c>
      <c r="S37" s="44">
        <f t="shared" si="13"/>
        <v>8.3333333333333329E-2</v>
      </c>
    </row>
    <row r="38" spans="1:36" ht="30" customHeight="1" x14ac:dyDescent="0.25">
      <c r="A38" s="244" t="s">
        <v>55</v>
      </c>
      <c r="B38" s="28">
        <v>1</v>
      </c>
      <c r="C38" s="114">
        <f t="shared" si="2"/>
        <v>1.0638297872340425E-2</v>
      </c>
      <c r="D38" s="28">
        <v>0</v>
      </c>
      <c r="E38" s="113">
        <f t="shared" si="3"/>
        <v>0</v>
      </c>
      <c r="F38" s="120">
        <f t="shared" si="4"/>
        <v>-1</v>
      </c>
      <c r="G38" s="21">
        <f t="shared" si="11"/>
        <v>-1</v>
      </c>
      <c r="H38" s="28">
        <v>118</v>
      </c>
      <c r="I38" s="114">
        <f t="shared" si="5"/>
        <v>0.11281070745697896</v>
      </c>
      <c r="J38" s="28">
        <v>96</v>
      </c>
      <c r="K38" s="113">
        <f t="shared" si="6"/>
        <v>9.5712861415752748E-2</v>
      </c>
      <c r="L38" s="121">
        <f t="shared" si="7"/>
        <v>-22</v>
      </c>
      <c r="M38" s="21">
        <f t="shared" si="12"/>
        <v>-0.1864406779661017</v>
      </c>
      <c r="N38" s="28">
        <v>61</v>
      </c>
      <c r="O38" s="114">
        <f t="shared" si="8"/>
        <v>8.7392550143266481E-2</v>
      </c>
      <c r="P38" s="28">
        <v>60</v>
      </c>
      <c r="Q38" s="113">
        <f t="shared" si="9"/>
        <v>8.9820359281437126E-2</v>
      </c>
      <c r="R38" s="121">
        <f t="shared" si="10"/>
        <v>-1</v>
      </c>
      <c r="S38" s="44">
        <f t="shared" si="13"/>
        <v>-1.6393442622950821E-2</v>
      </c>
    </row>
    <row r="39" spans="1:36" ht="31.5" customHeight="1" thickBot="1" x14ac:dyDescent="0.3">
      <c r="A39" s="244" t="s">
        <v>56</v>
      </c>
      <c r="B39" s="28">
        <v>0</v>
      </c>
      <c r="C39" s="114">
        <f t="shared" si="2"/>
        <v>0</v>
      </c>
      <c r="D39" s="28">
        <v>0</v>
      </c>
      <c r="E39" s="113">
        <f t="shared" si="3"/>
        <v>0</v>
      </c>
      <c r="F39" s="120">
        <f t="shared" si="4"/>
        <v>0</v>
      </c>
      <c r="G39" s="21" t="e">
        <f t="shared" si="11"/>
        <v>#DIV/0!</v>
      </c>
      <c r="H39" s="28">
        <v>491</v>
      </c>
      <c r="I39" s="114">
        <f t="shared" si="5"/>
        <v>0.46940726577437858</v>
      </c>
      <c r="J39" s="28">
        <v>454</v>
      </c>
      <c r="K39" s="113">
        <f t="shared" si="6"/>
        <v>0.452642073778664</v>
      </c>
      <c r="L39" s="121">
        <f t="shared" si="7"/>
        <v>-37</v>
      </c>
      <c r="M39" s="21">
        <f t="shared" si="12"/>
        <v>-7.5356415478615074E-2</v>
      </c>
      <c r="N39" s="28">
        <v>517</v>
      </c>
      <c r="O39" s="114">
        <f t="shared" si="8"/>
        <v>0.74068767908309452</v>
      </c>
      <c r="P39" s="28">
        <v>485</v>
      </c>
      <c r="Q39" s="113">
        <f t="shared" si="9"/>
        <v>0.7260479041916168</v>
      </c>
      <c r="R39" s="121">
        <f t="shared" si="10"/>
        <v>-32</v>
      </c>
      <c r="S39" s="44">
        <f t="shared" si="13"/>
        <v>-6.1895551257253385E-2</v>
      </c>
    </row>
    <row r="40" spans="1:36" s="29" customFormat="1" ht="15.75" thickBot="1" x14ac:dyDescent="0.3">
      <c r="A40" s="245" t="s">
        <v>16</v>
      </c>
      <c r="B40" s="246">
        <f>SUM(B34:B39)</f>
        <v>94</v>
      </c>
      <c r="C40" s="247">
        <f>B40/$B$40</f>
        <v>1</v>
      </c>
      <c r="D40" s="246">
        <f>SUM(D34:D39)</f>
        <v>109</v>
      </c>
      <c r="E40" s="247">
        <f>D40/$D$40</f>
        <v>1</v>
      </c>
      <c r="F40" s="246">
        <f>D40-B40</f>
        <v>15</v>
      </c>
      <c r="G40" s="247">
        <f t="shared" si="11"/>
        <v>0.15957446808510639</v>
      </c>
      <c r="H40" s="246">
        <f>SUM(H34:H39)</f>
        <v>1046</v>
      </c>
      <c r="I40" s="247">
        <f>H40/$H$40</f>
        <v>1</v>
      </c>
      <c r="J40" s="246">
        <f>SUM(J34:J39)</f>
        <v>1003</v>
      </c>
      <c r="K40" s="248">
        <f t="shared" si="6"/>
        <v>1</v>
      </c>
      <c r="L40" s="246">
        <f>J40-H40</f>
        <v>-43</v>
      </c>
      <c r="M40" s="247">
        <f t="shared" si="12"/>
        <v>-4.1108986615678779E-2</v>
      </c>
      <c r="N40" s="246">
        <f>SUM(N34:N39)</f>
        <v>698</v>
      </c>
      <c r="O40" s="247">
        <f t="shared" si="8"/>
        <v>1</v>
      </c>
      <c r="P40" s="246">
        <f>SUM(P34:P39)</f>
        <v>668</v>
      </c>
      <c r="Q40" s="247">
        <f t="shared" si="9"/>
        <v>1</v>
      </c>
      <c r="R40" s="246">
        <f t="shared" si="10"/>
        <v>-30</v>
      </c>
      <c r="S40" s="249">
        <f t="shared" si="13"/>
        <v>-4.2979942693409739E-2</v>
      </c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</row>
    <row r="41" spans="1:36" ht="13.5" customHeight="1" thickBot="1" x14ac:dyDescent="0.3">
      <c r="A41" s="17"/>
      <c r="B41" s="17"/>
      <c r="C41" s="17"/>
      <c r="D41" s="17"/>
      <c r="E41" s="17"/>
      <c r="F41" s="17"/>
      <c r="G41" s="17"/>
      <c r="H41" s="17"/>
      <c r="I41" s="17"/>
      <c r="J41" s="36"/>
      <c r="K41" s="36"/>
      <c r="L41" s="36"/>
      <c r="M41" s="17"/>
      <c r="N41" s="17"/>
      <c r="O41" s="17"/>
      <c r="P41" s="17"/>
      <c r="Q41" s="17"/>
      <c r="R41" s="17"/>
      <c r="S41" s="17"/>
    </row>
    <row r="42" spans="1:36" ht="15.75" thickBot="1" x14ac:dyDescent="0.3">
      <c r="A42" s="76"/>
      <c r="B42" s="345" t="s">
        <v>43</v>
      </c>
      <c r="C42" s="349"/>
      <c r="D42" s="349"/>
      <c r="E42" s="349"/>
      <c r="F42" s="349"/>
      <c r="G42" s="350"/>
      <c r="H42" s="351" t="s">
        <v>44</v>
      </c>
      <c r="I42" s="352"/>
      <c r="J42" s="352"/>
      <c r="K42" s="352"/>
      <c r="L42" s="352"/>
      <c r="M42" s="352"/>
      <c r="N42" s="351" t="s">
        <v>45</v>
      </c>
      <c r="O42" s="352"/>
      <c r="P42" s="352"/>
      <c r="Q42" s="352"/>
      <c r="R42" s="352"/>
      <c r="S42" s="353"/>
    </row>
    <row r="43" spans="1:36" ht="15.75" thickBot="1" x14ac:dyDescent="0.3">
      <c r="A43" s="25"/>
      <c r="B43" s="342" t="s">
        <v>129</v>
      </c>
      <c r="C43" s="342"/>
      <c r="D43" s="343" t="s">
        <v>130</v>
      </c>
      <c r="E43" s="344"/>
      <c r="F43" s="345" t="s">
        <v>57</v>
      </c>
      <c r="G43" s="346"/>
      <c r="H43" s="342" t="s">
        <v>129</v>
      </c>
      <c r="I43" s="342"/>
      <c r="J43" s="343" t="s">
        <v>130</v>
      </c>
      <c r="K43" s="344"/>
      <c r="L43" s="345" t="s">
        <v>57</v>
      </c>
      <c r="M43" s="346"/>
      <c r="N43" s="342" t="s">
        <v>129</v>
      </c>
      <c r="O43" s="342"/>
      <c r="P43" s="343" t="s">
        <v>130</v>
      </c>
      <c r="Q43" s="344"/>
      <c r="R43" s="345" t="s">
        <v>57</v>
      </c>
      <c r="S43" s="346"/>
    </row>
    <row r="44" spans="1:36" ht="15.75" thickBot="1" x14ac:dyDescent="0.3">
      <c r="A44" s="77"/>
      <c r="B44" s="150" t="s">
        <v>50</v>
      </c>
      <c r="C44" s="118" t="s">
        <v>49</v>
      </c>
      <c r="D44" s="119" t="s">
        <v>50</v>
      </c>
      <c r="E44" s="146" t="s">
        <v>49</v>
      </c>
      <c r="F44" s="74" t="s">
        <v>50</v>
      </c>
      <c r="G44" s="147" t="s">
        <v>49</v>
      </c>
      <c r="H44" s="74" t="s">
        <v>50</v>
      </c>
      <c r="I44" s="147" t="s">
        <v>49</v>
      </c>
      <c r="J44" s="74" t="s">
        <v>50</v>
      </c>
      <c r="K44" s="147" t="s">
        <v>49</v>
      </c>
      <c r="L44" s="74" t="s">
        <v>50</v>
      </c>
      <c r="M44" s="147" t="s">
        <v>49</v>
      </c>
      <c r="N44" s="74" t="s">
        <v>50</v>
      </c>
      <c r="O44" s="75" t="s">
        <v>49</v>
      </c>
      <c r="P44" s="74" t="s">
        <v>50</v>
      </c>
      <c r="Q44" s="147" t="s">
        <v>49</v>
      </c>
      <c r="R44" s="74" t="s">
        <v>50</v>
      </c>
      <c r="S44" s="208" t="s">
        <v>49</v>
      </c>
    </row>
    <row r="45" spans="1:36" x14ac:dyDescent="0.25">
      <c r="A45" s="115" t="s">
        <v>51</v>
      </c>
      <c r="B45" s="28">
        <v>0</v>
      </c>
      <c r="C45" s="114">
        <f t="shared" ref="C45:C51" si="14">B45/$B$51</f>
        <v>0</v>
      </c>
      <c r="D45" s="28">
        <v>0</v>
      </c>
      <c r="E45" s="113">
        <f t="shared" ref="E45:E51" si="15">D45/$D$51</f>
        <v>0</v>
      </c>
      <c r="F45" s="120">
        <f t="shared" ref="F45:F51" si="16">D45-B45</f>
        <v>0</v>
      </c>
      <c r="G45" s="21" t="e">
        <f t="shared" ref="G45:G51" si="17">F45/B45</f>
        <v>#DIV/0!</v>
      </c>
      <c r="H45" s="28">
        <v>2</v>
      </c>
      <c r="I45" s="114">
        <f>H45/$H$51</f>
        <v>6.3492063492063492E-3</v>
      </c>
      <c r="J45" s="335">
        <v>2</v>
      </c>
      <c r="K45" s="113">
        <f t="shared" ref="K45:K51" si="18">J45/$J$51</f>
        <v>6.1349693251533744E-3</v>
      </c>
      <c r="L45" s="121">
        <f>J45-H45</f>
        <v>0</v>
      </c>
      <c r="M45" s="21">
        <f>L45/H45</f>
        <v>0</v>
      </c>
      <c r="N45" s="28">
        <v>1</v>
      </c>
      <c r="O45" s="114">
        <f>N45/$N$51</f>
        <v>1.890359168241966E-3</v>
      </c>
      <c r="P45" s="28">
        <v>2</v>
      </c>
      <c r="Q45" s="113">
        <f t="shared" ref="Q45:Q51" si="19">P45/$P$51</f>
        <v>3.7453183520599251E-3</v>
      </c>
      <c r="R45" s="120">
        <f>P45-N45</f>
        <v>1</v>
      </c>
      <c r="S45" s="130">
        <f>R45/N45</f>
        <v>1</v>
      </c>
    </row>
    <row r="46" spans="1:36" ht="30" x14ac:dyDescent="0.25">
      <c r="A46" s="116" t="s">
        <v>52</v>
      </c>
      <c r="B46" s="28">
        <v>22</v>
      </c>
      <c r="C46" s="114">
        <f t="shared" si="14"/>
        <v>5.8047493403693931E-2</v>
      </c>
      <c r="D46" s="28">
        <v>21</v>
      </c>
      <c r="E46" s="113">
        <f t="shared" si="15"/>
        <v>5.4404145077720206E-2</v>
      </c>
      <c r="F46" s="120">
        <f t="shared" si="16"/>
        <v>-1</v>
      </c>
      <c r="G46" s="21">
        <f t="shared" si="17"/>
        <v>-4.5454545454545456E-2</v>
      </c>
      <c r="H46" s="28">
        <v>78</v>
      </c>
      <c r="I46" s="114">
        <f t="shared" ref="I46:I51" si="20">H46/$H$51</f>
        <v>0.24761904761904763</v>
      </c>
      <c r="J46" s="335">
        <v>82</v>
      </c>
      <c r="K46" s="113">
        <f t="shared" si="18"/>
        <v>0.25153374233128833</v>
      </c>
      <c r="L46" s="121">
        <f>J46-H46</f>
        <v>4</v>
      </c>
      <c r="M46" s="21">
        <f>L46/H46</f>
        <v>5.128205128205128E-2</v>
      </c>
      <c r="N46" s="28">
        <v>210</v>
      </c>
      <c r="O46" s="114">
        <f t="shared" ref="O46:O51" si="21">N46/$N$51</f>
        <v>0.39697542533081287</v>
      </c>
      <c r="P46" s="28">
        <v>220</v>
      </c>
      <c r="Q46" s="113">
        <f t="shared" si="19"/>
        <v>0.41198501872659177</v>
      </c>
      <c r="R46" s="121">
        <f t="shared" ref="R46:R51" si="22">P46-N46</f>
        <v>10</v>
      </c>
      <c r="S46" s="130">
        <f t="shared" ref="S46:S51" si="23">R46/N46</f>
        <v>4.7619047619047616E-2</v>
      </c>
    </row>
    <row r="47" spans="1:36" ht="30" x14ac:dyDescent="0.25">
      <c r="A47" s="116" t="s">
        <v>53</v>
      </c>
      <c r="B47" s="28">
        <v>122</v>
      </c>
      <c r="C47" s="114">
        <f t="shared" si="14"/>
        <v>0.32189973614775724</v>
      </c>
      <c r="D47" s="28">
        <v>130</v>
      </c>
      <c r="E47" s="113">
        <f t="shared" si="15"/>
        <v>0.33678756476683935</v>
      </c>
      <c r="F47" s="120">
        <f t="shared" si="16"/>
        <v>8</v>
      </c>
      <c r="G47" s="21">
        <f t="shared" si="17"/>
        <v>6.5573770491803282E-2</v>
      </c>
      <c r="H47" s="28">
        <v>155</v>
      </c>
      <c r="I47" s="114">
        <f t="shared" si="20"/>
        <v>0.49206349206349204</v>
      </c>
      <c r="J47" s="335">
        <v>157</v>
      </c>
      <c r="K47" s="113">
        <f t="shared" si="18"/>
        <v>0.48159509202453987</v>
      </c>
      <c r="L47" s="121">
        <f t="shared" ref="L47:L51" si="24">J47-H47</f>
        <v>2</v>
      </c>
      <c r="M47" s="21">
        <f>L47/H47</f>
        <v>1.2903225806451613E-2</v>
      </c>
      <c r="N47" s="28">
        <v>221</v>
      </c>
      <c r="O47" s="114">
        <f t="shared" si="21"/>
        <v>0.41776937618147447</v>
      </c>
      <c r="P47" s="28">
        <v>214</v>
      </c>
      <c r="Q47" s="113">
        <f t="shared" si="19"/>
        <v>0.40074906367041196</v>
      </c>
      <c r="R47" s="121">
        <f t="shared" si="22"/>
        <v>-7</v>
      </c>
      <c r="S47" s="130">
        <f t="shared" si="23"/>
        <v>-3.1674208144796379E-2</v>
      </c>
    </row>
    <row r="48" spans="1:36" ht="45" x14ac:dyDescent="0.25">
      <c r="A48" s="116" t="s">
        <v>54</v>
      </c>
      <c r="B48" s="28">
        <v>28</v>
      </c>
      <c r="C48" s="114">
        <f t="shared" si="14"/>
        <v>7.3878627968337732E-2</v>
      </c>
      <c r="D48" s="28">
        <v>26</v>
      </c>
      <c r="E48" s="113">
        <f t="shared" si="15"/>
        <v>6.7357512953367879E-2</v>
      </c>
      <c r="F48" s="120">
        <f t="shared" si="16"/>
        <v>-2</v>
      </c>
      <c r="G48" s="21">
        <f t="shared" si="17"/>
        <v>-7.1428571428571425E-2</v>
      </c>
      <c r="H48" s="28">
        <v>37</v>
      </c>
      <c r="I48" s="114">
        <f t="shared" si="20"/>
        <v>0.11746031746031746</v>
      </c>
      <c r="J48" s="335">
        <v>41</v>
      </c>
      <c r="K48" s="113">
        <f t="shared" si="18"/>
        <v>0.12576687116564417</v>
      </c>
      <c r="L48" s="121">
        <f t="shared" si="24"/>
        <v>4</v>
      </c>
      <c r="M48" s="21">
        <f t="shared" ref="M48:M51" si="25">L48/H48</f>
        <v>0.10810810810810811</v>
      </c>
      <c r="N48" s="28">
        <v>54</v>
      </c>
      <c r="O48" s="114">
        <f t="shared" si="21"/>
        <v>0.10207939508506617</v>
      </c>
      <c r="P48" s="28">
        <v>61</v>
      </c>
      <c r="Q48" s="113">
        <f t="shared" si="19"/>
        <v>0.11423220973782772</v>
      </c>
      <c r="R48" s="121">
        <f t="shared" si="22"/>
        <v>7</v>
      </c>
      <c r="S48" s="130">
        <f t="shared" si="23"/>
        <v>0.12962962962962962</v>
      </c>
    </row>
    <row r="49" spans="1:218" ht="30" x14ac:dyDescent="0.25">
      <c r="A49" s="116" t="s">
        <v>55</v>
      </c>
      <c r="B49" s="28">
        <v>44</v>
      </c>
      <c r="C49" s="114">
        <f t="shared" si="14"/>
        <v>0.11609498680738786</v>
      </c>
      <c r="D49" s="28">
        <v>44</v>
      </c>
      <c r="E49" s="113">
        <f t="shared" si="15"/>
        <v>0.11398963730569948</v>
      </c>
      <c r="F49" s="120">
        <f t="shared" si="16"/>
        <v>0</v>
      </c>
      <c r="G49" s="21">
        <f t="shared" si="17"/>
        <v>0</v>
      </c>
      <c r="H49" s="28">
        <v>28</v>
      </c>
      <c r="I49" s="114">
        <f t="shared" si="20"/>
        <v>8.8888888888888892E-2</v>
      </c>
      <c r="J49" s="335">
        <v>27</v>
      </c>
      <c r="K49" s="113">
        <f t="shared" si="18"/>
        <v>8.2822085889570546E-2</v>
      </c>
      <c r="L49" s="121">
        <f t="shared" si="24"/>
        <v>-1</v>
      </c>
      <c r="M49" s="21">
        <f t="shared" si="25"/>
        <v>-3.5714285714285712E-2</v>
      </c>
      <c r="N49" s="28">
        <v>22</v>
      </c>
      <c r="O49" s="114">
        <f t="shared" si="21"/>
        <v>4.1587901701323253E-2</v>
      </c>
      <c r="P49" s="28">
        <v>19</v>
      </c>
      <c r="Q49" s="113">
        <f t="shared" si="19"/>
        <v>3.5580524344569285E-2</v>
      </c>
      <c r="R49" s="121">
        <f t="shared" si="22"/>
        <v>-3</v>
      </c>
      <c r="S49" s="130">
        <f t="shared" si="23"/>
        <v>-0.13636363636363635</v>
      </c>
    </row>
    <row r="50" spans="1:218" ht="30.75" thickBot="1" x14ac:dyDescent="0.3">
      <c r="A50" s="133" t="s">
        <v>56</v>
      </c>
      <c r="B50" s="28">
        <v>163</v>
      </c>
      <c r="C50" s="114">
        <f t="shared" si="14"/>
        <v>0.43007915567282323</v>
      </c>
      <c r="D50" s="28">
        <v>165</v>
      </c>
      <c r="E50" s="113">
        <f t="shared" si="15"/>
        <v>0.42746113989637308</v>
      </c>
      <c r="F50" s="120">
        <f t="shared" si="16"/>
        <v>2</v>
      </c>
      <c r="G50" s="21">
        <f t="shared" si="17"/>
        <v>1.2269938650306749E-2</v>
      </c>
      <c r="H50" s="28">
        <v>15</v>
      </c>
      <c r="I50" s="114">
        <f t="shared" si="20"/>
        <v>4.7619047619047616E-2</v>
      </c>
      <c r="J50" s="335">
        <v>17</v>
      </c>
      <c r="K50" s="113">
        <f t="shared" si="18"/>
        <v>5.2147239263803678E-2</v>
      </c>
      <c r="L50" s="121">
        <f t="shared" si="24"/>
        <v>2</v>
      </c>
      <c r="M50" s="21">
        <f t="shared" si="25"/>
        <v>0.13333333333333333</v>
      </c>
      <c r="N50" s="28">
        <v>21</v>
      </c>
      <c r="O50" s="114">
        <f t="shared" si="21"/>
        <v>3.9697542533081283E-2</v>
      </c>
      <c r="P50" s="28">
        <v>18</v>
      </c>
      <c r="Q50" s="113">
        <f t="shared" si="19"/>
        <v>3.3707865168539325E-2</v>
      </c>
      <c r="R50" s="121">
        <f t="shared" si="22"/>
        <v>-3</v>
      </c>
      <c r="S50" s="130">
        <f t="shared" si="23"/>
        <v>-0.14285714285714285</v>
      </c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  <c r="DU50" s="36"/>
      <c r="DV50" s="36"/>
      <c r="DW50" s="36"/>
      <c r="DX50" s="36"/>
      <c r="DY50" s="36"/>
      <c r="DZ50" s="36"/>
      <c r="EA50" s="36"/>
      <c r="EB50" s="36"/>
      <c r="EC50" s="36"/>
      <c r="ED50" s="36"/>
      <c r="EE50" s="36"/>
      <c r="EF50" s="36"/>
      <c r="EG50" s="36"/>
      <c r="EH50" s="36"/>
      <c r="EI50" s="36"/>
      <c r="EJ50" s="36"/>
      <c r="EK50" s="36"/>
      <c r="EL50" s="36"/>
      <c r="EM50" s="36"/>
      <c r="EN50" s="36"/>
      <c r="EO50" s="36"/>
      <c r="EP50" s="36"/>
      <c r="EQ50" s="36"/>
      <c r="ER50" s="36"/>
      <c r="ES50" s="36"/>
      <c r="ET50" s="36"/>
      <c r="EU50" s="36"/>
      <c r="EV50" s="36"/>
      <c r="EW50" s="36"/>
      <c r="EX50" s="36"/>
      <c r="EY50" s="36"/>
      <c r="EZ50" s="36"/>
      <c r="FA50" s="36"/>
      <c r="FB50" s="36"/>
      <c r="FC50" s="36"/>
      <c r="FD50" s="36"/>
      <c r="FE50" s="36"/>
      <c r="FF50" s="36"/>
      <c r="FG50" s="36"/>
      <c r="FH50" s="36"/>
      <c r="FI50" s="36"/>
      <c r="FJ50" s="36"/>
      <c r="FK50" s="36"/>
      <c r="FL50" s="36"/>
      <c r="FM50" s="36"/>
      <c r="FN50" s="36"/>
      <c r="FO50" s="36"/>
      <c r="FP50" s="36"/>
      <c r="FQ50" s="36"/>
      <c r="FR50" s="36"/>
      <c r="FS50" s="36"/>
      <c r="FT50" s="36"/>
      <c r="FU50" s="36"/>
      <c r="FV50" s="36"/>
      <c r="FW50" s="36"/>
      <c r="FX50" s="36"/>
      <c r="FY50" s="36"/>
      <c r="FZ50" s="36"/>
      <c r="GA50" s="36"/>
      <c r="GB50" s="36"/>
      <c r="GC50" s="36"/>
      <c r="GD50" s="36"/>
      <c r="GE50" s="36"/>
      <c r="GF50" s="36"/>
      <c r="GG50" s="36"/>
      <c r="GH50" s="36"/>
      <c r="GI50" s="36"/>
      <c r="GJ50" s="36"/>
      <c r="GK50" s="36"/>
      <c r="GL50" s="36"/>
      <c r="GM50" s="36"/>
      <c r="GN50" s="36"/>
      <c r="GO50" s="36"/>
      <c r="GP50" s="36"/>
      <c r="GQ50" s="36"/>
      <c r="GR50" s="36"/>
      <c r="GS50" s="36"/>
      <c r="GT50" s="36"/>
      <c r="GU50" s="36"/>
      <c r="GV50" s="36"/>
      <c r="GW50" s="36"/>
      <c r="GX50" s="36"/>
      <c r="GY50" s="36"/>
      <c r="GZ50" s="36"/>
      <c r="HA50" s="36"/>
      <c r="HB50" s="36"/>
      <c r="HC50" s="36"/>
      <c r="HD50" s="36"/>
      <c r="HE50" s="36"/>
      <c r="HF50" s="36"/>
      <c r="HG50" s="36"/>
      <c r="HH50" s="36"/>
      <c r="HI50" s="36"/>
      <c r="HJ50" s="36"/>
    </row>
    <row r="51" spans="1:218" s="29" customFormat="1" ht="15.75" thickBot="1" x14ac:dyDescent="0.3">
      <c r="A51" s="152" t="s">
        <v>16</v>
      </c>
      <c r="B51" s="198">
        <f>SUM(B45:B50)</f>
        <v>379</v>
      </c>
      <c r="C51" s="199">
        <f t="shared" si="14"/>
        <v>1</v>
      </c>
      <c r="D51" s="198">
        <f>SUM(D45:D50)</f>
        <v>386</v>
      </c>
      <c r="E51" s="199">
        <f t="shared" si="15"/>
        <v>1</v>
      </c>
      <c r="F51" s="198">
        <f t="shared" si="16"/>
        <v>7</v>
      </c>
      <c r="G51" s="199">
        <f t="shared" si="17"/>
        <v>1.8469656992084433E-2</v>
      </c>
      <c r="H51" s="198">
        <f>SUM(H45:H50)</f>
        <v>315</v>
      </c>
      <c r="I51" s="199">
        <f t="shared" si="20"/>
        <v>1</v>
      </c>
      <c r="J51" s="198">
        <f>SUM(J45:J50)</f>
        <v>326</v>
      </c>
      <c r="K51" s="200">
        <f t="shared" si="18"/>
        <v>1</v>
      </c>
      <c r="L51" s="198">
        <f t="shared" si="24"/>
        <v>11</v>
      </c>
      <c r="M51" s="199">
        <f t="shared" si="25"/>
        <v>3.4920634920634921E-2</v>
      </c>
      <c r="N51" s="198">
        <f>SUM(N45:N50)</f>
        <v>529</v>
      </c>
      <c r="O51" s="199">
        <f t="shared" si="21"/>
        <v>1</v>
      </c>
      <c r="P51" s="198">
        <f>SUM(P45:P50)</f>
        <v>534</v>
      </c>
      <c r="Q51" s="199">
        <f t="shared" si="19"/>
        <v>1</v>
      </c>
      <c r="R51" s="198">
        <f t="shared" si="22"/>
        <v>5</v>
      </c>
      <c r="S51" s="199">
        <f t="shared" si="23"/>
        <v>9.4517958412098299E-3</v>
      </c>
      <c r="T51" s="37"/>
      <c r="U51" s="37"/>
      <c r="V51" s="37"/>
      <c r="W51" s="37"/>
      <c r="X51" s="37"/>
      <c r="Y51" s="37"/>
      <c r="Z51" s="37"/>
      <c r="AA51" s="151"/>
      <c r="AB51" s="151"/>
      <c r="AC51" s="151"/>
      <c r="AD51" s="151"/>
      <c r="AE51" s="151"/>
      <c r="AF51" s="151"/>
      <c r="AG51" s="151"/>
      <c r="AH51" s="151"/>
      <c r="AI51" s="151"/>
      <c r="AJ51" s="151"/>
      <c r="AK51" s="151"/>
      <c r="AL51" s="151"/>
      <c r="AM51" s="151"/>
      <c r="AN51" s="151"/>
      <c r="AO51" s="151"/>
      <c r="AP51" s="151"/>
      <c r="AQ51" s="151"/>
      <c r="AR51" s="151"/>
      <c r="AS51" s="151"/>
      <c r="AT51" s="151"/>
      <c r="AU51" s="151"/>
      <c r="AV51" s="151"/>
      <c r="AW51" s="151"/>
      <c r="AX51" s="151"/>
      <c r="AY51" s="151"/>
      <c r="AZ51" s="151"/>
      <c r="BA51" s="151"/>
      <c r="BB51" s="151"/>
      <c r="BC51" s="151"/>
      <c r="BD51" s="151"/>
      <c r="BE51" s="151"/>
      <c r="BF51" s="151"/>
      <c r="BG51" s="151"/>
      <c r="BH51" s="151"/>
      <c r="BI51" s="151"/>
      <c r="BJ51" s="151"/>
      <c r="BK51" s="151"/>
      <c r="BL51" s="151"/>
      <c r="BM51" s="151"/>
      <c r="BN51" s="151"/>
      <c r="BO51" s="151"/>
      <c r="BP51" s="151"/>
      <c r="BQ51" s="151"/>
      <c r="BR51" s="151"/>
      <c r="BS51" s="151"/>
      <c r="BT51" s="151"/>
      <c r="BU51" s="151"/>
      <c r="BV51" s="151"/>
      <c r="BW51" s="151"/>
      <c r="BX51" s="151"/>
      <c r="BY51" s="151"/>
      <c r="BZ51" s="151"/>
      <c r="CA51" s="151"/>
      <c r="CB51" s="151"/>
      <c r="CC51" s="151"/>
      <c r="CD51" s="151"/>
      <c r="CE51" s="151"/>
      <c r="CF51" s="151"/>
      <c r="CG51" s="151"/>
      <c r="CH51" s="151"/>
      <c r="CI51" s="151"/>
      <c r="CJ51" s="151"/>
      <c r="CK51" s="151"/>
      <c r="CL51" s="151"/>
      <c r="CM51" s="151"/>
      <c r="CN51" s="151"/>
      <c r="CO51" s="151"/>
      <c r="CP51" s="151"/>
      <c r="CQ51" s="151"/>
      <c r="CR51" s="151"/>
      <c r="CS51" s="151"/>
      <c r="CT51" s="151"/>
      <c r="CU51" s="151"/>
      <c r="CV51" s="151"/>
      <c r="CW51" s="151"/>
      <c r="CX51" s="151"/>
      <c r="CY51" s="151"/>
      <c r="CZ51" s="151"/>
      <c r="DA51" s="151"/>
      <c r="DB51" s="151"/>
      <c r="DC51" s="151"/>
      <c r="DD51" s="151"/>
      <c r="DE51" s="151"/>
      <c r="DF51" s="151"/>
      <c r="DG51" s="151"/>
      <c r="DH51" s="151"/>
      <c r="DI51" s="151"/>
      <c r="DJ51" s="151"/>
      <c r="DK51" s="151"/>
      <c r="DL51" s="151"/>
      <c r="DM51" s="151"/>
      <c r="DN51" s="151"/>
      <c r="DO51" s="151"/>
      <c r="DP51" s="151"/>
      <c r="DQ51" s="151"/>
      <c r="DR51" s="151"/>
      <c r="DS51" s="151"/>
      <c r="DT51" s="151"/>
      <c r="DU51" s="151"/>
      <c r="DV51" s="151"/>
      <c r="DW51" s="151"/>
      <c r="DX51" s="151"/>
      <c r="DY51" s="151"/>
      <c r="DZ51" s="151"/>
      <c r="EA51" s="151"/>
      <c r="EB51" s="151"/>
      <c r="EC51" s="151"/>
      <c r="ED51" s="151"/>
      <c r="EE51" s="151"/>
      <c r="EF51" s="151"/>
      <c r="EG51" s="151"/>
      <c r="EH51" s="151"/>
      <c r="EI51" s="151"/>
      <c r="EJ51" s="151"/>
      <c r="EK51" s="151"/>
      <c r="EL51" s="151"/>
      <c r="EM51" s="151"/>
      <c r="EN51" s="151"/>
      <c r="EO51" s="151"/>
      <c r="EP51" s="151"/>
      <c r="EQ51" s="151"/>
      <c r="ER51" s="151"/>
      <c r="ES51" s="151"/>
      <c r="ET51" s="151"/>
      <c r="EU51" s="151"/>
      <c r="EV51" s="151"/>
      <c r="EW51" s="151"/>
      <c r="EX51" s="151"/>
      <c r="EY51" s="151"/>
      <c r="EZ51" s="151"/>
      <c r="FA51" s="151"/>
      <c r="FB51" s="151"/>
      <c r="FC51" s="151"/>
      <c r="FD51" s="151"/>
      <c r="FE51" s="151"/>
      <c r="FF51" s="151"/>
      <c r="FG51" s="151"/>
      <c r="FH51" s="151"/>
      <c r="FI51" s="151"/>
      <c r="FJ51" s="151"/>
      <c r="FK51" s="151"/>
      <c r="FL51" s="151"/>
      <c r="FM51" s="151"/>
      <c r="FN51" s="151"/>
      <c r="FO51" s="151"/>
      <c r="FP51" s="151"/>
      <c r="FQ51" s="151"/>
      <c r="FR51" s="151"/>
      <c r="FS51" s="151"/>
      <c r="FT51" s="151"/>
      <c r="FU51" s="151"/>
      <c r="FV51" s="151"/>
      <c r="FW51" s="151"/>
      <c r="FX51" s="151"/>
      <c r="FY51" s="151"/>
      <c r="FZ51" s="151"/>
      <c r="GA51" s="151"/>
      <c r="GB51" s="151"/>
      <c r="GC51" s="151"/>
      <c r="GD51" s="151"/>
      <c r="GE51" s="151"/>
      <c r="GF51" s="151"/>
      <c r="GG51" s="151"/>
      <c r="GH51" s="151"/>
      <c r="GI51" s="151"/>
      <c r="GJ51" s="151"/>
      <c r="GK51" s="151"/>
      <c r="GL51" s="151"/>
      <c r="GM51" s="151"/>
      <c r="GN51" s="151"/>
      <c r="GO51" s="151"/>
      <c r="GP51" s="151"/>
      <c r="GQ51" s="151"/>
      <c r="GR51" s="151"/>
      <c r="GS51" s="151"/>
      <c r="GT51" s="151"/>
      <c r="GU51" s="151"/>
      <c r="GV51" s="151"/>
      <c r="GW51" s="151"/>
      <c r="GX51" s="151"/>
      <c r="GY51" s="151"/>
      <c r="GZ51" s="151"/>
      <c r="HA51" s="151"/>
      <c r="HB51" s="151"/>
      <c r="HC51" s="151"/>
      <c r="HD51" s="151"/>
      <c r="HE51" s="151"/>
      <c r="HF51" s="151"/>
      <c r="HG51" s="151"/>
      <c r="HH51" s="151"/>
      <c r="HI51" s="151"/>
      <c r="HJ51" s="151"/>
    </row>
    <row r="52" spans="1:218" ht="7.5" customHeight="1" x14ac:dyDescent="0.2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  <c r="DT52" s="36"/>
      <c r="DU52" s="36"/>
      <c r="DV52" s="36"/>
      <c r="DW52" s="36"/>
      <c r="DX52" s="36"/>
      <c r="DY52" s="36"/>
      <c r="DZ52" s="36"/>
      <c r="EA52" s="36"/>
      <c r="EB52" s="36"/>
      <c r="EC52" s="36"/>
      <c r="ED52" s="36"/>
      <c r="EE52" s="36"/>
      <c r="EF52" s="36"/>
      <c r="EG52" s="36"/>
      <c r="EH52" s="36"/>
      <c r="EI52" s="36"/>
      <c r="EJ52" s="36"/>
      <c r="EK52" s="36"/>
      <c r="EL52" s="36"/>
      <c r="EM52" s="36"/>
      <c r="EN52" s="36"/>
      <c r="EO52" s="36"/>
      <c r="EP52" s="36"/>
      <c r="EQ52" s="36"/>
      <c r="ER52" s="36"/>
      <c r="ES52" s="36"/>
      <c r="ET52" s="36"/>
      <c r="EU52" s="36"/>
      <c r="EV52" s="36"/>
      <c r="EW52" s="36"/>
      <c r="EX52" s="36"/>
      <c r="EY52" s="36"/>
      <c r="EZ52" s="36"/>
      <c r="FA52" s="36"/>
      <c r="FB52" s="36"/>
      <c r="FC52" s="36"/>
      <c r="FD52" s="36"/>
      <c r="FE52" s="36"/>
      <c r="FF52" s="36"/>
      <c r="FG52" s="36"/>
      <c r="FH52" s="36"/>
      <c r="FI52" s="36"/>
      <c r="FJ52" s="36"/>
      <c r="FK52" s="36"/>
      <c r="FL52" s="36"/>
      <c r="FM52" s="36"/>
      <c r="FN52" s="36"/>
      <c r="FO52" s="36"/>
      <c r="FP52" s="36"/>
      <c r="FQ52" s="36"/>
      <c r="FR52" s="36"/>
      <c r="FS52" s="36"/>
      <c r="FT52" s="36"/>
      <c r="FU52" s="36"/>
      <c r="FV52" s="36"/>
      <c r="FW52" s="36"/>
      <c r="FX52" s="36"/>
      <c r="FY52" s="36"/>
      <c r="FZ52" s="36"/>
      <c r="GA52" s="36"/>
      <c r="GB52" s="36"/>
      <c r="GC52" s="36"/>
      <c r="GD52" s="36"/>
      <c r="GE52" s="36"/>
      <c r="GF52" s="36"/>
      <c r="GG52" s="36"/>
      <c r="GH52" s="36"/>
      <c r="GI52" s="36"/>
      <c r="GJ52" s="36"/>
      <c r="GK52" s="36"/>
      <c r="GL52" s="36"/>
      <c r="GM52" s="36"/>
      <c r="GN52" s="36"/>
      <c r="GO52" s="36"/>
      <c r="GP52" s="36"/>
      <c r="GQ52" s="36"/>
      <c r="GR52" s="36"/>
      <c r="GS52" s="36"/>
      <c r="GT52" s="36"/>
      <c r="GU52" s="36"/>
      <c r="GV52" s="36"/>
      <c r="GW52" s="36"/>
      <c r="GX52" s="36"/>
      <c r="GY52" s="36"/>
      <c r="GZ52" s="36"/>
      <c r="HA52" s="36"/>
      <c r="HB52" s="36"/>
      <c r="HC52" s="36"/>
      <c r="HD52" s="36"/>
      <c r="HE52" s="36"/>
      <c r="HF52" s="36"/>
      <c r="HG52" s="36"/>
      <c r="HH52" s="36"/>
      <c r="HI52" s="36"/>
      <c r="HJ52" s="36"/>
    </row>
    <row r="53" spans="1:218" ht="9.75" customHeight="1" thickBot="1" x14ac:dyDescent="0.3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  <c r="FN53" s="36"/>
      <c r="FO53" s="36"/>
      <c r="FP53" s="36"/>
      <c r="FQ53" s="36"/>
      <c r="FR53" s="36"/>
      <c r="FS53" s="36"/>
      <c r="FT53" s="36"/>
      <c r="FU53" s="36"/>
      <c r="FV53" s="36"/>
      <c r="FW53" s="36"/>
      <c r="FX53" s="36"/>
      <c r="FY53" s="36"/>
      <c r="FZ53" s="36"/>
      <c r="GA53" s="36"/>
      <c r="GB53" s="36"/>
      <c r="GC53" s="36"/>
      <c r="GD53" s="36"/>
      <c r="GE53" s="36"/>
      <c r="GF53" s="36"/>
      <c r="GG53" s="36"/>
      <c r="GH53" s="36"/>
      <c r="GI53" s="36"/>
      <c r="GJ53" s="36"/>
      <c r="GK53" s="36"/>
      <c r="GL53" s="36"/>
      <c r="GM53" s="36"/>
      <c r="GN53" s="36"/>
      <c r="GO53" s="36"/>
      <c r="GP53" s="36"/>
      <c r="GQ53" s="36"/>
      <c r="GR53" s="36"/>
      <c r="GS53" s="36"/>
      <c r="GT53" s="36"/>
      <c r="GU53" s="36"/>
      <c r="GV53" s="36"/>
      <c r="GW53" s="36"/>
      <c r="GX53" s="36"/>
      <c r="GY53" s="36"/>
      <c r="GZ53" s="36"/>
      <c r="HA53" s="36"/>
      <c r="HB53" s="36"/>
      <c r="HC53" s="36"/>
      <c r="HD53" s="36"/>
      <c r="HE53" s="36"/>
      <c r="HF53" s="36"/>
      <c r="HG53" s="36"/>
      <c r="HH53" s="36"/>
      <c r="HI53" s="36"/>
      <c r="HJ53" s="36"/>
    </row>
    <row r="54" spans="1:218" ht="15.75" thickBot="1" x14ac:dyDescent="0.3">
      <c r="A54" s="76"/>
      <c r="B54" s="345" t="s">
        <v>46</v>
      </c>
      <c r="C54" s="349"/>
      <c r="D54" s="349"/>
      <c r="E54" s="349"/>
      <c r="F54" s="349"/>
      <c r="G54" s="350"/>
      <c r="H54" s="351" t="s">
        <v>47</v>
      </c>
      <c r="I54" s="352"/>
      <c r="J54" s="352"/>
      <c r="K54" s="352"/>
      <c r="L54" s="352"/>
      <c r="M54" s="352"/>
      <c r="N54" s="351" t="s">
        <v>16</v>
      </c>
      <c r="O54" s="352"/>
      <c r="P54" s="352"/>
      <c r="Q54" s="352"/>
      <c r="R54" s="352"/>
      <c r="S54" s="353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J54" s="36"/>
      <c r="EK54" s="36"/>
      <c r="EL54" s="36"/>
      <c r="EM54" s="36"/>
      <c r="EN54" s="36"/>
      <c r="EO54" s="36"/>
      <c r="EP54" s="36"/>
      <c r="EQ54" s="36"/>
      <c r="ER54" s="36"/>
      <c r="ES54" s="36"/>
      <c r="ET54" s="36"/>
      <c r="EU54" s="36"/>
      <c r="EV54" s="36"/>
      <c r="EW54" s="36"/>
      <c r="EX54" s="36"/>
      <c r="EY54" s="36"/>
      <c r="EZ54" s="36"/>
      <c r="FA54" s="36"/>
      <c r="FB54" s="36"/>
      <c r="FC54" s="36"/>
      <c r="FD54" s="36"/>
      <c r="FE54" s="36"/>
      <c r="FF54" s="36"/>
      <c r="FG54" s="36"/>
      <c r="FH54" s="36"/>
      <c r="FI54" s="36"/>
      <c r="FJ54" s="36"/>
      <c r="FK54" s="36"/>
      <c r="FL54" s="36"/>
      <c r="FM54" s="36"/>
      <c r="FN54" s="36"/>
      <c r="FO54" s="36"/>
      <c r="FP54" s="36"/>
      <c r="FQ54" s="36"/>
      <c r="FR54" s="36"/>
      <c r="FS54" s="36"/>
      <c r="FT54" s="36"/>
      <c r="FU54" s="36"/>
      <c r="FV54" s="36"/>
      <c r="FW54" s="36"/>
      <c r="FX54" s="36"/>
      <c r="FY54" s="36"/>
      <c r="FZ54" s="36"/>
      <c r="GA54" s="36"/>
      <c r="GB54" s="36"/>
      <c r="GC54" s="36"/>
      <c r="GD54" s="36"/>
      <c r="GE54" s="36"/>
      <c r="GF54" s="36"/>
      <c r="GG54" s="36"/>
      <c r="GH54" s="36"/>
      <c r="GI54" s="36"/>
      <c r="GJ54" s="36"/>
      <c r="GK54" s="36"/>
      <c r="GL54" s="36"/>
      <c r="GM54" s="36"/>
      <c r="GN54" s="36"/>
      <c r="GO54" s="36"/>
      <c r="GP54" s="36"/>
      <c r="GQ54" s="36"/>
      <c r="GR54" s="36"/>
      <c r="GS54" s="36"/>
      <c r="GT54" s="36"/>
      <c r="GU54" s="36"/>
      <c r="GV54" s="36"/>
      <c r="GW54" s="36"/>
      <c r="GX54" s="36"/>
      <c r="GY54" s="36"/>
      <c r="GZ54" s="36"/>
      <c r="HA54" s="36"/>
      <c r="HB54" s="36"/>
      <c r="HC54" s="36"/>
      <c r="HD54" s="36"/>
      <c r="HE54" s="36"/>
      <c r="HF54" s="36"/>
      <c r="HG54" s="36"/>
      <c r="HH54" s="36"/>
      <c r="HI54" s="36"/>
      <c r="HJ54" s="36"/>
    </row>
    <row r="55" spans="1:218" ht="15.75" thickBot="1" x14ac:dyDescent="0.3">
      <c r="A55" s="25"/>
      <c r="B55" s="342" t="s">
        <v>129</v>
      </c>
      <c r="C55" s="342"/>
      <c r="D55" s="343" t="s">
        <v>130</v>
      </c>
      <c r="E55" s="344"/>
      <c r="F55" s="345" t="s">
        <v>57</v>
      </c>
      <c r="G55" s="346"/>
      <c r="H55" s="342" t="s">
        <v>129</v>
      </c>
      <c r="I55" s="342"/>
      <c r="J55" s="343" t="s">
        <v>130</v>
      </c>
      <c r="K55" s="344"/>
      <c r="L55" s="345" t="s">
        <v>57</v>
      </c>
      <c r="M55" s="346"/>
      <c r="N55" s="342" t="s">
        <v>129</v>
      </c>
      <c r="O55" s="342"/>
      <c r="P55" s="343" t="s">
        <v>130</v>
      </c>
      <c r="Q55" s="344"/>
      <c r="R55" s="345" t="s">
        <v>57</v>
      </c>
      <c r="S55" s="34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  <c r="DT55" s="36"/>
      <c r="DU55" s="36"/>
      <c r="DV55" s="36"/>
      <c r="DW55" s="36"/>
      <c r="DX55" s="36"/>
      <c r="DY55" s="36"/>
      <c r="DZ55" s="36"/>
      <c r="EA55" s="36"/>
      <c r="EB55" s="36"/>
      <c r="EC55" s="36"/>
      <c r="ED55" s="36"/>
      <c r="EE55" s="36"/>
      <c r="EF55" s="36"/>
      <c r="EG55" s="36"/>
      <c r="EH55" s="36"/>
      <c r="EI55" s="36"/>
      <c r="EJ55" s="36"/>
      <c r="EK55" s="36"/>
      <c r="EL55" s="36"/>
      <c r="EM55" s="36"/>
      <c r="EN55" s="36"/>
      <c r="EO55" s="36"/>
      <c r="EP55" s="36"/>
      <c r="EQ55" s="36"/>
      <c r="ER55" s="36"/>
      <c r="ES55" s="36"/>
      <c r="ET55" s="36"/>
      <c r="EU55" s="36"/>
      <c r="EV55" s="36"/>
      <c r="EW55" s="36"/>
      <c r="EX55" s="36"/>
      <c r="EY55" s="36"/>
      <c r="EZ55" s="36"/>
      <c r="FA55" s="36"/>
      <c r="FB55" s="36"/>
      <c r="FC55" s="36"/>
      <c r="FD55" s="36"/>
      <c r="FE55" s="36"/>
      <c r="FF55" s="36"/>
      <c r="FG55" s="36"/>
      <c r="FH55" s="36"/>
      <c r="FI55" s="36"/>
      <c r="FJ55" s="36"/>
      <c r="FK55" s="36"/>
      <c r="FL55" s="36"/>
      <c r="FM55" s="36"/>
      <c r="FN55" s="36"/>
      <c r="FO55" s="36"/>
      <c r="FP55" s="36"/>
      <c r="FQ55" s="36"/>
      <c r="FR55" s="36"/>
      <c r="FS55" s="36"/>
      <c r="FT55" s="36"/>
      <c r="FU55" s="36"/>
      <c r="FV55" s="36"/>
      <c r="FW55" s="36"/>
      <c r="FX55" s="36"/>
      <c r="FY55" s="36"/>
      <c r="FZ55" s="36"/>
      <c r="GA55" s="36"/>
      <c r="GB55" s="36"/>
      <c r="GC55" s="36"/>
      <c r="GD55" s="36"/>
      <c r="GE55" s="36"/>
      <c r="GF55" s="36"/>
      <c r="GG55" s="36"/>
      <c r="GH55" s="36"/>
      <c r="GI55" s="36"/>
      <c r="GJ55" s="36"/>
      <c r="GK55" s="36"/>
      <c r="GL55" s="36"/>
      <c r="GM55" s="36"/>
      <c r="GN55" s="36"/>
      <c r="GO55" s="36"/>
      <c r="GP55" s="36"/>
      <c r="GQ55" s="36"/>
      <c r="GR55" s="36"/>
      <c r="GS55" s="36"/>
      <c r="GT55" s="36"/>
      <c r="GU55" s="36"/>
      <c r="GV55" s="36"/>
      <c r="GW55" s="36"/>
      <c r="GX55" s="36"/>
      <c r="GY55" s="36"/>
      <c r="GZ55" s="36"/>
      <c r="HA55" s="36"/>
      <c r="HB55" s="36"/>
      <c r="HC55" s="36"/>
      <c r="HD55" s="36"/>
      <c r="HE55" s="36"/>
      <c r="HF55" s="36"/>
      <c r="HG55" s="36"/>
      <c r="HH55" s="36"/>
      <c r="HI55" s="36"/>
      <c r="HJ55" s="36"/>
    </row>
    <row r="56" spans="1:218" ht="15.75" thickBot="1" x14ac:dyDescent="0.3">
      <c r="A56" s="77"/>
      <c r="B56" s="150" t="s">
        <v>50</v>
      </c>
      <c r="C56" s="118" t="s">
        <v>49</v>
      </c>
      <c r="D56" s="119" t="s">
        <v>50</v>
      </c>
      <c r="E56" s="146" t="s">
        <v>49</v>
      </c>
      <c r="F56" s="74" t="s">
        <v>50</v>
      </c>
      <c r="G56" s="147" t="s">
        <v>49</v>
      </c>
      <c r="H56" s="74" t="s">
        <v>50</v>
      </c>
      <c r="I56" s="147" t="s">
        <v>49</v>
      </c>
      <c r="J56" s="74" t="s">
        <v>50</v>
      </c>
      <c r="K56" s="147" t="s">
        <v>49</v>
      </c>
      <c r="L56" s="74" t="s">
        <v>50</v>
      </c>
      <c r="M56" s="147" t="s">
        <v>49</v>
      </c>
      <c r="N56" s="74" t="s">
        <v>50</v>
      </c>
      <c r="O56" s="147" t="s">
        <v>49</v>
      </c>
      <c r="P56" s="74" t="s">
        <v>50</v>
      </c>
      <c r="Q56" s="147" t="s">
        <v>49</v>
      </c>
      <c r="R56" s="72" t="s">
        <v>50</v>
      </c>
      <c r="S56" s="73" t="s">
        <v>49</v>
      </c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  <c r="DT56" s="36"/>
      <c r="DU56" s="36"/>
      <c r="DV56" s="36"/>
      <c r="DW56" s="36"/>
      <c r="DX56" s="36"/>
      <c r="DY56" s="36"/>
      <c r="DZ56" s="36"/>
      <c r="EA56" s="36"/>
      <c r="EB56" s="36"/>
      <c r="EC56" s="36"/>
      <c r="ED56" s="36"/>
      <c r="EE56" s="36"/>
      <c r="EF56" s="36"/>
      <c r="EG56" s="36"/>
      <c r="EH56" s="36"/>
      <c r="EI56" s="36"/>
      <c r="EJ56" s="36"/>
      <c r="EK56" s="36"/>
      <c r="EL56" s="36"/>
      <c r="EM56" s="36"/>
      <c r="EN56" s="36"/>
      <c r="EO56" s="36"/>
      <c r="EP56" s="36"/>
      <c r="EQ56" s="36"/>
      <c r="ER56" s="36"/>
      <c r="ES56" s="36"/>
      <c r="ET56" s="36"/>
      <c r="EU56" s="36"/>
      <c r="EV56" s="36"/>
      <c r="EW56" s="36"/>
      <c r="EX56" s="36"/>
      <c r="EY56" s="36"/>
      <c r="EZ56" s="36"/>
      <c r="FA56" s="36"/>
      <c r="FB56" s="36"/>
      <c r="FC56" s="36"/>
      <c r="FD56" s="36"/>
      <c r="FE56" s="36"/>
      <c r="FF56" s="36"/>
      <c r="FG56" s="36"/>
      <c r="FH56" s="36"/>
      <c r="FI56" s="36"/>
      <c r="FJ56" s="36"/>
      <c r="FK56" s="36"/>
      <c r="FL56" s="36"/>
      <c r="FM56" s="36"/>
      <c r="FN56" s="36"/>
      <c r="FO56" s="36"/>
      <c r="FP56" s="36"/>
      <c r="FQ56" s="36"/>
      <c r="FR56" s="36"/>
      <c r="FS56" s="36"/>
      <c r="FT56" s="36"/>
      <c r="FU56" s="36"/>
      <c r="FV56" s="36"/>
      <c r="FW56" s="36"/>
      <c r="FX56" s="36"/>
      <c r="FY56" s="36"/>
      <c r="FZ56" s="36"/>
      <c r="GA56" s="36"/>
      <c r="GB56" s="36"/>
      <c r="GC56" s="36"/>
      <c r="GD56" s="36"/>
      <c r="GE56" s="36"/>
      <c r="GF56" s="36"/>
      <c r="GG56" s="36"/>
      <c r="GH56" s="36"/>
      <c r="GI56" s="36"/>
      <c r="GJ56" s="36"/>
      <c r="GK56" s="36"/>
      <c r="GL56" s="36"/>
      <c r="GM56" s="36"/>
      <c r="GN56" s="36"/>
      <c r="GO56" s="36"/>
      <c r="GP56" s="36"/>
      <c r="GQ56" s="36"/>
      <c r="GR56" s="36"/>
      <c r="GS56" s="36"/>
      <c r="GT56" s="36"/>
      <c r="GU56" s="36"/>
      <c r="GV56" s="36"/>
      <c r="GW56" s="36"/>
      <c r="GX56" s="36"/>
      <c r="GY56" s="36"/>
      <c r="GZ56" s="36"/>
      <c r="HA56" s="36"/>
      <c r="HB56" s="36"/>
      <c r="HC56" s="36"/>
      <c r="HD56" s="36"/>
      <c r="HE56" s="36"/>
      <c r="HF56" s="36"/>
      <c r="HG56" s="36"/>
      <c r="HH56" s="36"/>
      <c r="HI56" s="36"/>
      <c r="HJ56" s="36"/>
    </row>
    <row r="57" spans="1:218" x14ac:dyDescent="0.25">
      <c r="A57" s="115" t="s">
        <v>51</v>
      </c>
      <c r="B57" s="28">
        <v>3</v>
      </c>
      <c r="C57" s="114">
        <f>B57/$B$63</f>
        <v>1.5706806282722512E-2</v>
      </c>
      <c r="D57" s="28">
        <v>3</v>
      </c>
      <c r="E57" s="113">
        <f>D57/$D$63</f>
        <v>1.5384615384615385E-2</v>
      </c>
      <c r="F57" s="120">
        <f>D57-B57</f>
        <v>0</v>
      </c>
      <c r="G57" s="21">
        <f>F57/B57</f>
        <v>0</v>
      </c>
      <c r="H57" s="28">
        <v>0</v>
      </c>
      <c r="I57" s="114">
        <f>H57/$H$63</f>
        <v>0</v>
      </c>
      <c r="J57" s="28">
        <v>0</v>
      </c>
      <c r="K57" s="113">
        <f>J57/$J$63</f>
        <v>0</v>
      </c>
      <c r="L57" s="121">
        <f>J57-H57</f>
        <v>0</v>
      </c>
      <c r="M57" s="21" t="e">
        <f>L57/H57</f>
        <v>#DIV/0!</v>
      </c>
      <c r="N57" s="28">
        <f t="shared" ref="N57:N63" si="26">SUM(B34,H34,N34,B45,H45,N45,B57,H57)</f>
        <v>9</v>
      </c>
      <c r="O57" s="114">
        <f>N57/$N$63</f>
        <v>2.7531355154481493E-3</v>
      </c>
      <c r="P57" s="28">
        <f>SUM(D34,J34,P34,D45,J45,P45,D57,J57)</f>
        <v>8</v>
      </c>
      <c r="Q57" s="113">
        <f>P57/$P$63</f>
        <v>2.4737167594310453E-3</v>
      </c>
      <c r="R57" s="122">
        <f>P57-N57</f>
        <v>-1</v>
      </c>
      <c r="S57" s="71">
        <f>R57/N57</f>
        <v>-0.1111111111111111</v>
      </c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6"/>
      <c r="DE57" s="36"/>
      <c r="DF57" s="36"/>
      <c r="DG57" s="36"/>
      <c r="DH57" s="36"/>
      <c r="DI57" s="36"/>
      <c r="DJ57" s="36"/>
      <c r="DK57" s="36"/>
      <c r="DL57" s="36"/>
      <c r="DM57" s="36"/>
      <c r="DN57" s="36"/>
      <c r="DO57" s="36"/>
      <c r="DP57" s="36"/>
      <c r="DQ57" s="36"/>
      <c r="DR57" s="36"/>
      <c r="DS57" s="36"/>
      <c r="DT57" s="36"/>
      <c r="DU57" s="36"/>
      <c r="DV57" s="36"/>
      <c r="DW57" s="36"/>
      <c r="DX57" s="36"/>
      <c r="DY57" s="36"/>
      <c r="DZ57" s="36"/>
      <c r="EA57" s="36"/>
      <c r="EB57" s="36"/>
      <c r="EC57" s="36"/>
      <c r="ED57" s="36"/>
      <c r="EE57" s="36"/>
      <c r="EF57" s="36"/>
      <c r="EG57" s="36"/>
      <c r="EH57" s="36"/>
      <c r="EI57" s="36"/>
      <c r="EJ57" s="36"/>
      <c r="EK57" s="36"/>
      <c r="EL57" s="36"/>
      <c r="EM57" s="36"/>
      <c r="EN57" s="36"/>
      <c r="EO57" s="36"/>
      <c r="EP57" s="36"/>
      <c r="EQ57" s="36"/>
      <c r="ER57" s="36"/>
      <c r="ES57" s="36"/>
      <c r="ET57" s="36"/>
      <c r="EU57" s="36"/>
      <c r="EV57" s="36"/>
      <c r="EW57" s="36"/>
      <c r="EX57" s="36"/>
      <c r="EY57" s="36"/>
      <c r="EZ57" s="36"/>
      <c r="FA57" s="36"/>
      <c r="FB57" s="36"/>
      <c r="FC57" s="36"/>
      <c r="FD57" s="36"/>
      <c r="FE57" s="36"/>
      <c r="FF57" s="36"/>
      <c r="FG57" s="36"/>
      <c r="FH57" s="36"/>
      <c r="FI57" s="36"/>
      <c r="FJ57" s="36"/>
      <c r="FK57" s="36"/>
      <c r="FL57" s="36"/>
      <c r="FM57" s="36"/>
      <c r="FN57" s="36"/>
      <c r="FO57" s="36"/>
      <c r="FP57" s="36"/>
      <c r="FQ57" s="36"/>
      <c r="FR57" s="36"/>
      <c r="FS57" s="36"/>
      <c r="FT57" s="36"/>
      <c r="FU57" s="36"/>
      <c r="FV57" s="36"/>
      <c r="FW57" s="36"/>
      <c r="FX57" s="36"/>
      <c r="FY57" s="36"/>
      <c r="FZ57" s="36"/>
      <c r="GA57" s="36"/>
      <c r="GB57" s="36"/>
      <c r="GC57" s="36"/>
      <c r="GD57" s="36"/>
      <c r="GE57" s="36"/>
      <c r="GF57" s="36"/>
      <c r="GG57" s="36"/>
      <c r="GH57" s="36"/>
      <c r="GI57" s="36"/>
      <c r="GJ57" s="36"/>
      <c r="GK57" s="36"/>
      <c r="GL57" s="36"/>
      <c r="GM57" s="36"/>
      <c r="GN57" s="36"/>
      <c r="GO57" s="36"/>
      <c r="GP57" s="36"/>
      <c r="GQ57" s="36"/>
      <c r="GR57" s="36"/>
      <c r="GS57" s="36"/>
      <c r="GT57" s="36"/>
      <c r="GU57" s="36"/>
      <c r="GV57" s="36"/>
      <c r="GW57" s="36"/>
      <c r="GX57" s="36"/>
      <c r="GY57" s="36"/>
      <c r="GZ57" s="36"/>
      <c r="HA57" s="36"/>
      <c r="HB57" s="36"/>
      <c r="HC57" s="36"/>
      <c r="HD57" s="36"/>
      <c r="HE57" s="36"/>
      <c r="HF57" s="36"/>
      <c r="HG57" s="36"/>
      <c r="HH57" s="36"/>
      <c r="HI57" s="36"/>
      <c r="HJ57" s="36"/>
    </row>
    <row r="58" spans="1:218" ht="30" x14ac:dyDescent="0.25">
      <c r="A58" s="116" t="s">
        <v>52</v>
      </c>
      <c r="B58" s="28">
        <v>92</v>
      </c>
      <c r="C58" s="114">
        <f t="shared" ref="C58:C63" si="27">B58/$B$63</f>
        <v>0.48167539267015708</v>
      </c>
      <c r="D58" s="28">
        <v>94</v>
      </c>
      <c r="E58" s="113">
        <f t="shared" ref="E58:E63" si="28">D58/$D$63</f>
        <v>0.48205128205128206</v>
      </c>
      <c r="F58" s="120">
        <f t="shared" ref="F58:F63" si="29">D58-B58</f>
        <v>2</v>
      </c>
      <c r="G58" s="21">
        <f t="shared" ref="G58:G63" si="30">F58/B58</f>
        <v>2.1739130434782608E-2</v>
      </c>
      <c r="H58" s="28">
        <v>8</v>
      </c>
      <c r="I58" s="114">
        <f t="shared" ref="I58:I63" si="31">H58/$H$63</f>
        <v>0.47058823529411764</v>
      </c>
      <c r="J58" s="28">
        <v>5</v>
      </c>
      <c r="K58" s="113">
        <f t="shared" ref="K58:K63" si="32">J58/$J$63</f>
        <v>0.38461538461538464</v>
      </c>
      <c r="L58" s="121">
        <f>J58-H58</f>
        <v>-3</v>
      </c>
      <c r="M58" s="21">
        <f>L58/H58</f>
        <v>-0.375</v>
      </c>
      <c r="N58" s="28">
        <f t="shared" si="26"/>
        <v>439</v>
      </c>
      <c r="O58" s="114">
        <f t="shared" ref="O58:O63" si="33">N58/$N$63</f>
        <v>0.13429183236463751</v>
      </c>
      <c r="P58" s="28">
        <f>SUM(D35,J35,P35,D46,J46,P46,D58,J58)</f>
        <v>456</v>
      </c>
      <c r="Q58" s="113">
        <f t="shared" ref="Q58:Q63" si="34">P58/$P$63</f>
        <v>0.14100185528756956</v>
      </c>
      <c r="R58" s="70">
        <f t="shared" ref="R58:R63" si="35">P58-N58</f>
        <v>17</v>
      </c>
      <c r="S58" s="44">
        <f t="shared" ref="S58:S63" si="36">R58/N58</f>
        <v>3.8724373576309798E-2</v>
      </c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6"/>
      <c r="DE58" s="36"/>
      <c r="DF58" s="36"/>
      <c r="DG58" s="36"/>
      <c r="DH58" s="36"/>
      <c r="DI58" s="36"/>
      <c r="DJ58" s="36"/>
      <c r="DK58" s="36"/>
      <c r="DL58" s="36"/>
      <c r="DM58" s="36"/>
      <c r="DN58" s="36"/>
      <c r="DO58" s="36"/>
      <c r="DP58" s="36"/>
      <c r="DQ58" s="36"/>
      <c r="DR58" s="36"/>
      <c r="DS58" s="36"/>
      <c r="DT58" s="36"/>
      <c r="DU58" s="36"/>
      <c r="DV58" s="36"/>
      <c r="DW58" s="36"/>
      <c r="DX58" s="36"/>
      <c r="DY58" s="36"/>
      <c r="DZ58" s="36"/>
      <c r="EA58" s="36"/>
      <c r="EB58" s="36"/>
      <c r="EC58" s="36"/>
      <c r="ED58" s="36"/>
      <c r="EE58" s="36"/>
      <c r="EF58" s="36"/>
      <c r="EG58" s="36"/>
      <c r="EH58" s="36"/>
      <c r="EI58" s="36"/>
      <c r="EJ58" s="36"/>
      <c r="EK58" s="36"/>
      <c r="EL58" s="36"/>
      <c r="EM58" s="36"/>
      <c r="EN58" s="36"/>
      <c r="EO58" s="36"/>
      <c r="EP58" s="36"/>
      <c r="EQ58" s="36"/>
      <c r="ER58" s="36"/>
      <c r="ES58" s="36"/>
      <c r="ET58" s="36"/>
      <c r="EU58" s="36"/>
      <c r="EV58" s="36"/>
      <c r="EW58" s="36"/>
      <c r="EX58" s="36"/>
      <c r="EY58" s="36"/>
      <c r="EZ58" s="36"/>
      <c r="FA58" s="36"/>
      <c r="FB58" s="36"/>
      <c r="FC58" s="36"/>
      <c r="FD58" s="36"/>
      <c r="FE58" s="36"/>
      <c r="FF58" s="36"/>
      <c r="FG58" s="36"/>
      <c r="FH58" s="36"/>
      <c r="FI58" s="36"/>
      <c r="FJ58" s="36"/>
      <c r="FK58" s="36"/>
      <c r="FL58" s="36"/>
      <c r="FM58" s="36"/>
      <c r="FN58" s="36"/>
      <c r="FO58" s="36"/>
      <c r="FP58" s="36"/>
      <c r="FQ58" s="36"/>
      <c r="FR58" s="36"/>
      <c r="FS58" s="36"/>
      <c r="FT58" s="36"/>
      <c r="FU58" s="36"/>
      <c r="FV58" s="36"/>
      <c r="FW58" s="36"/>
      <c r="FX58" s="36"/>
      <c r="FY58" s="36"/>
      <c r="FZ58" s="36"/>
      <c r="GA58" s="36"/>
      <c r="GB58" s="36"/>
      <c r="GC58" s="36"/>
      <c r="GD58" s="36"/>
      <c r="GE58" s="36"/>
      <c r="GF58" s="36"/>
      <c r="GG58" s="36"/>
      <c r="GH58" s="36"/>
      <c r="GI58" s="36"/>
      <c r="GJ58" s="36"/>
      <c r="GK58" s="36"/>
      <c r="GL58" s="36"/>
      <c r="GM58" s="36"/>
      <c r="GN58" s="36"/>
      <c r="GO58" s="36"/>
      <c r="GP58" s="36"/>
      <c r="GQ58" s="36"/>
      <c r="GR58" s="36"/>
      <c r="GS58" s="36"/>
      <c r="GT58" s="36"/>
      <c r="GU58" s="36"/>
      <c r="GV58" s="36"/>
      <c r="GW58" s="36"/>
      <c r="GX58" s="36"/>
      <c r="GY58" s="36"/>
      <c r="GZ58" s="36"/>
      <c r="HA58" s="36"/>
      <c r="HB58" s="36"/>
      <c r="HC58" s="36"/>
      <c r="HD58" s="36"/>
      <c r="HE58" s="36"/>
      <c r="HF58" s="36"/>
      <c r="HG58" s="36"/>
      <c r="HH58" s="36"/>
      <c r="HI58" s="36"/>
      <c r="HJ58" s="36"/>
    </row>
    <row r="59" spans="1:218" ht="30" x14ac:dyDescent="0.25">
      <c r="A59" s="116" t="s">
        <v>53</v>
      </c>
      <c r="B59" s="28">
        <v>62</v>
      </c>
      <c r="C59" s="114">
        <f t="shared" si="27"/>
        <v>0.32460732984293195</v>
      </c>
      <c r="D59" s="28">
        <v>66</v>
      </c>
      <c r="E59" s="113">
        <f t="shared" si="28"/>
        <v>0.33846153846153848</v>
      </c>
      <c r="F59" s="120">
        <f>D59-B59</f>
        <v>4</v>
      </c>
      <c r="G59" s="21">
        <f t="shared" si="30"/>
        <v>6.4516129032258063E-2</v>
      </c>
      <c r="H59" s="28">
        <v>8</v>
      </c>
      <c r="I59" s="114">
        <f t="shared" si="31"/>
        <v>0.47058823529411764</v>
      </c>
      <c r="J59" s="28">
        <v>7</v>
      </c>
      <c r="K59" s="113">
        <f t="shared" si="32"/>
        <v>0.53846153846153844</v>
      </c>
      <c r="L59" s="121">
        <f t="shared" ref="L59:L63" si="37">J59-H59</f>
        <v>-1</v>
      </c>
      <c r="M59" s="21">
        <f>L59/H59</f>
        <v>-0.125</v>
      </c>
      <c r="N59" s="28">
        <f t="shared" si="26"/>
        <v>1005</v>
      </c>
      <c r="O59" s="114">
        <f t="shared" si="33"/>
        <v>0.30743346589171</v>
      </c>
      <c r="P59" s="28">
        <f t="shared" ref="P59:P63" si="38">SUM(D36,J36,P36,D47,J47,P47,D59,J59)</f>
        <v>1046</v>
      </c>
      <c r="Q59" s="113">
        <f t="shared" si="34"/>
        <v>0.32343846629560913</v>
      </c>
      <c r="R59" s="69">
        <f t="shared" si="35"/>
        <v>41</v>
      </c>
      <c r="S59" s="44">
        <f t="shared" si="36"/>
        <v>4.0796019900497513E-2</v>
      </c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6"/>
      <c r="DE59" s="36"/>
      <c r="DF59" s="36"/>
      <c r="DG59" s="36"/>
      <c r="DH59" s="36"/>
      <c r="DI59" s="36"/>
      <c r="DJ59" s="36"/>
      <c r="DK59" s="36"/>
      <c r="DL59" s="36"/>
      <c r="DM59" s="36"/>
      <c r="DN59" s="36"/>
      <c r="DO59" s="36"/>
      <c r="DP59" s="36"/>
      <c r="DQ59" s="36"/>
      <c r="DR59" s="36"/>
      <c r="DS59" s="36"/>
      <c r="DT59" s="36"/>
      <c r="DU59" s="36"/>
      <c r="DV59" s="36"/>
      <c r="DW59" s="36"/>
      <c r="DX59" s="36"/>
      <c r="DY59" s="36"/>
      <c r="DZ59" s="36"/>
      <c r="EA59" s="36"/>
      <c r="EB59" s="36"/>
      <c r="EC59" s="36"/>
      <c r="ED59" s="36"/>
      <c r="EE59" s="36"/>
      <c r="EF59" s="36"/>
      <c r="EG59" s="36"/>
      <c r="EH59" s="36"/>
      <c r="EI59" s="36"/>
      <c r="EJ59" s="36"/>
      <c r="EK59" s="36"/>
      <c r="EL59" s="36"/>
      <c r="EM59" s="36"/>
      <c r="EN59" s="36"/>
      <c r="EO59" s="36"/>
      <c r="EP59" s="36"/>
      <c r="EQ59" s="36"/>
      <c r="ER59" s="36"/>
      <c r="ES59" s="36"/>
      <c r="ET59" s="36"/>
      <c r="EU59" s="36"/>
      <c r="EV59" s="36"/>
      <c r="EW59" s="36"/>
      <c r="EX59" s="36"/>
      <c r="EY59" s="36"/>
      <c r="EZ59" s="36"/>
      <c r="FA59" s="36"/>
      <c r="FB59" s="36"/>
      <c r="FC59" s="36"/>
      <c r="FD59" s="36"/>
      <c r="FE59" s="36"/>
      <c r="FF59" s="36"/>
      <c r="FG59" s="36"/>
      <c r="FH59" s="36"/>
      <c r="FI59" s="36"/>
      <c r="FJ59" s="36"/>
      <c r="FK59" s="36"/>
      <c r="FL59" s="36"/>
      <c r="FM59" s="36"/>
      <c r="FN59" s="36"/>
      <c r="FO59" s="36"/>
      <c r="FP59" s="36"/>
      <c r="FQ59" s="36"/>
      <c r="FR59" s="36"/>
      <c r="FS59" s="36"/>
      <c r="FT59" s="36"/>
      <c r="FU59" s="36"/>
      <c r="FV59" s="36"/>
      <c r="FW59" s="36"/>
      <c r="FX59" s="36"/>
      <c r="FY59" s="36"/>
      <c r="FZ59" s="36"/>
      <c r="GA59" s="36"/>
      <c r="GB59" s="36"/>
      <c r="GC59" s="36"/>
      <c r="GD59" s="36"/>
      <c r="GE59" s="36"/>
      <c r="GF59" s="36"/>
      <c r="GG59" s="36"/>
      <c r="GH59" s="36"/>
      <c r="GI59" s="36"/>
      <c r="GJ59" s="36"/>
      <c r="GK59" s="36"/>
      <c r="GL59" s="36"/>
      <c r="GM59" s="36"/>
      <c r="GN59" s="36"/>
      <c r="GO59" s="36"/>
      <c r="GP59" s="36"/>
      <c r="GQ59" s="36"/>
      <c r="GR59" s="36"/>
      <c r="GS59" s="36"/>
      <c r="GT59" s="36"/>
      <c r="GU59" s="36"/>
      <c r="GV59" s="36"/>
      <c r="GW59" s="36"/>
      <c r="GX59" s="36"/>
      <c r="GY59" s="36"/>
      <c r="GZ59" s="36"/>
      <c r="HA59" s="36"/>
      <c r="HB59" s="36"/>
      <c r="HC59" s="36"/>
      <c r="HD59" s="36"/>
      <c r="HE59" s="36"/>
      <c r="HF59" s="36"/>
      <c r="HG59" s="36"/>
      <c r="HH59" s="36"/>
      <c r="HI59" s="36"/>
      <c r="HJ59" s="36"/>
    </row>
    <row r="60" spans="1:218" ht="45" x14ac:dyDescent="0.25">
      <c r="A60" s="116" t="s">
        <v>54</v>
      </c>
      <c r="B60" s="28">
        <v>14</v>
      </c>
      <c r="C60" s="114">
        <f t="shared" si="27"/>
        <v>7.3298429319371722E-2</v>
      </c>
      <c r="D60" s="28">
        <v>13</v>
      </c>
      <c r="E60" s="113">
        <f t="shared" si="28"/>
        <v>6.6666666666666666E-2</v>
      </c>
      <c r="F60" s="120">
        <f t="shared" si="29"/>
        <v>-1</v>
      </c>
      <c r="G60" s="21">
        <f t="shared" si="30"/>
        <v>-7.1428571428571425E-2</v>
      </c>
      <c r="H60" s="28">
        <v>1</v>
      </c>
      <c r="I60" s="114">
        <f t="shared" si="31"/>
        <v>5.8823529411764705E-2</v>
      </c>
      <c r="J60" s="28">
        <v>1</v>
      </c>
      <c r="K60" s="113">
        <f t="shared" si="32"/>
        <v>7.6923076923076927E-2</v>
      </c>
      <c r="L60" s="121">
        <f t="shared" si="37"/>
        <v>0</v>
      </c>
      <c r="M60" s="21">
        <f>L60/H60</f>
        <v>0</v>
      </c>
      <c r="N60" s="28">
        <f t="shared" si="26"/>
        <v>315</v>
      </c>
      <c r="O60" s="114">
        <f t="shared" si="33"/>
        <v>9.6359743040685231E-2</v>
      </c>
      <c r="P60" s="28">
        <f t="shared" si="38"/>
        <v>320</v>
      </c>
      <c r="Q60" s="113">
        <f t="shared" si="34"/>
        <v>9.894867037724181E-2</v>
      </c>
      <c r="R60" s="123">
        <f t="shared" si="35"/>
        <v>5</v>
      </c>
      <c r="S60" s="44">
        <f t="shared" si="36"/>
        <v>1.5873015873015872E-2</v>
      </c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6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  <c r="DT60" s="36"/>
      <c r="DU60" s="36"/>
      <c r="DV60" s="36"/>
      <c r="DW60" s="36"/>
      <c r="DX60" s="36"/>
      <c r="DY60" s="36"/>
      <c r="DZ60" s="36"/>
      <c r="EA60" s="36"/>
      <c r="EB60" s="36"/>
      <c r="EC60" s="36"/>
      <c r="ED60" s="36"/>
      <c r="EE60" s="36"/>
      <c r="EF60" s="36"/>
      <c r="EG60" s="36"/>
      <c r="EH60" s="36"/>
      <c r="EI60" s="36"/>
      <c r="EJ60" s="36"/>
      <c r="EK60" s="36"/>
      <c r="EL60" s="36"/>
      <c r="EM60" s="36"/>
      <c r="EN60" s="36"/>
      <c r="EO60" s="36"/>
      <c r="EP60" s="36"/>
      <c r="EQ60" s="36"/>
      <c r="ER60" s="36"/>
      <c r="ES60" s="36"/>
      <c r="ET60" s="36"/>
      <c r="EU60" s="36"/>
      <c r="EV60" s="36"/>
      <c r="EW60" s="36"/>
      <c r="EX60" s="36"/>
      <c r="EY60" s="36"/>
      <c r="EZ60" s="36"/>
      <c r="FA60" s="36"/>
      <c r="FB60" s="36"/>
      <c r="FC60" s="36"/>
      <c r="FD60" s="36"/>
      <c r="FE60" s="36"/>
      <c r="FF60" s="36"/>
      <c r="FG60" s="36"/>
      <c r="FH60" s="36"/>
      <c r="FI60" s="36"/>
      <c r="FJ60" s="36"/>
      <c r="FK60" s="36"/>
      <c r="FL60" s="36"/>
      <c r="FM60" s="36"/>
      <c r="FN60" s="36"/>
      <c r="FO60" s="36"/>
      <c r="FP60" s="36"/>
      <c r="FQ60" s="36"/>
      <c r="FR60" s="36"/>
      <c r="FS60" s="36"/>
      <c r="FT60" s="36"/>
      <c r="FU60" s="36"/>
      <c r="FV60" s="36"/>
      <c r="FW60" s="36"/>
      <c r="FX60" s="36"/>
      <c r="FY60" s="36"/>
      <c r="FZ60" s="36"/>
      <c r="GA60" s="36"/>
      <c r="GB60" s="36"/>
      <c r="GC60" s="36"/>
      <c r="GD60" s="36"/>
      <c r="GE60" s="36"/>
      <c r="GF60" s="36"/>
      <c r="GG60" s="36"/>
      <c r="GH60" s="36"/>
      <c r="GI60" s="36"/>
      <c r="GJ60" s="36"/>
      <c r="GK60" s="36"/>
      <c r="GL60" s="36"/>
      <c r="GM60" s="36"/>
      <c r="GN60" s="36"/>
      <c r="GO60" s="36"/>
      <c r="GP60" s="36"/>
      <c r="GQ60" s="36"/>
      <c r="GR60" s="36"/>
      <c r="GS60" s="36"/>
      <c r="GT60" s="36"/>
      <c r="GU60" s="36"/>
      <c r="GV60" s="36"/>
      <c r="GW60" s="36"/>
      <c r="GX60" s="36"/>
      <c r="GY60" s="36"/>
      <c r="GZ60" s="36"/>
      <c r="HA60" s="36"/>
      <c r="HB60" s="36"/>
      <c r="HC60" s="36"/>
      <c r="HD60" s="36"/>
      <c r="HE60" s="36"/>
      <c r="HF60" s="36"/>
      <c r="HG60" s="36"/>
      <c r="HH60" s="36"/>
      <c r="HI60" s="36"/>
      <c r="HJ60" s="36"/>
    </row>
    <row r="61" spans="1:218" ht="30" x14ac:dyDescent="0.25">
      <c r="A61" s="116" t="s">
        <v>55</v>
      </c>
      <c r="B61" s="28">
        <v>8</v>
      </c>
      <c r="C61" s="114">
        <f t="shared" si="27"/>
        <v>4.1884816753926704E-2</v>
      </c>
      <c r="D61" s="28">
        <v>7</v>
      </c>
      <c r="E61" s="113">
        <f t="shared" si="28"/>
        <v>3.5897435897435895E-2</v>
      </c>
      <c r="F61" s="120">
        <f t="shared" si="29"/>
        <v>-1</v>
      </c>
      <c r="G61" s="21">
        <f t="shared" si="30"/>
        <v>-0.125</v>
      </c>
      <c r="H61" s="28">
        <v>0</v>
      </c>
      <c r="I61" s="114">
        <f t="shared" si="31"/>
        <v>0</v>
      </c>
      <c r="J61" s="28">
        <v>0</v>
      </c>
      <c r="K61" s="113">
        <f t="shared" si="32"/>
        <v>0</v>
      </c>
      <c r="L61" s="121">
        <f t="shared" si="37"/>
        <v>0</v>
      </c>
      <c r="M61" s="21" t="e">
        <f t="shared" ref="M61:M63" si="39">L61/H61</f>
        <v>#DIV/0!</v>
      </c>
      <c r="N61" s="28">
        <f t="shared" si="26"/>
        <v>282</v>
      </c>
      <c r="O61" s="114">
        <f t="shared" si="33"/>
        <v>8.6264912817375347E-2</v>
      </c>
      <c r="P61" s="28">
        <f t="shared" si="38"/>
        <v>253</v>
      </c>
      <c r="Q61" s="113">
        <f t="shared" si="34"/>
        <v>7.8231292517006806E-2</v>
      </c>
      <c r="R61" s="69">
        <f t="shared" si="35"/>
        <v>-29</v>
      </c>
      <c r="S61" s="44">
        <f t="shared" si="36"/>
        <v>-0.10283687943262411</v>
      </c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  <c r="CY61" s="36"/>
      <c r="CZ61" s="36"/>
      <c r="DA61" s="36"/>
      <c r="DB61" s="36"/>
      <c r="DC61" s="36"/>
      <c r="DD61" s="36"/>
      <c r="DE61" s="36"/>
      <c r="DF61" s="36"/>
      <c r="DG61" s="36"/>
      <c r="DH61" s="36"/>
      <c r="DI61" s="36"/>
      <c r="DJ61" s="36"/>
      <c r="DK61" s="36"/>
      <c r="DL61" s="36"/>
      <c r="DM61" s="36"/>
      <c r="DN61" s="36"/>
      <c r="DO61" s="36"/>
      <c r="DP61" s="36"/>
      <c r="DQ61" s="36"/>
      <c r="DR61" s="36"/>
      <c r="DS61" s="36"/>
      <c r="DT61" s="36"/>
      <c r="DU61" s="36"/>
      <c r="DV61" s="36"/>
      <c r="DW61" s="36"/>
      <c r="DX61" s="36"/>
      <c r="DY61" s="36"/>
      <c r="DZ61" s="36"/>
      <c r="EA61" s="36"/>
      <c r="EB61" s="36"/>
      <c r="EC61" s="36"/>
      <c r="ED61" s="36"/>
      <c r="EE61" s="36"/>
      <c r="EF61" s="36"/>
      <c r="EG61" s="36"/>
      <c r="EH61" s="36"/>
      <c r="EI61" s="36"/>
      <c r="EJ61" s="36"/>
      <c r="EK61" s="36"/>
      <c r="EL61" s="36"/>
      <c r="EM61" s="36"/>
      <c r="EN61" s="36"/>
      <c r="EO61" s="36"/>
      <c r="EP61" s="36"/>
      <c r="EQ61" s="36"/>
      <c r="ER61" s="36"/>
      <c r="ES61" s="36"/>
      <c r="ET61" s="36"/>
      <c r="EU61" s="36"/>
      <c r="EV61" s="36"/>
      <c r="EW61" s="36"/>
      <c r="EX61" s="36"/>
      <c r="EY61" s="36"/>
      <c r="EZ61" s="36"/>
      <c r="FA61" s="36"/>
      <c r="FB61" s="36"/>
      <c r="FC61" s="36"/>
      <c r="FD61" s="36"/>
      <c r="FE61" s="36"/>
      <c r="FF61" s="36"/>
      <c r="FG61" s="36"/>
      <c r="FH61" s="36"/>
      <c r="FI61" s="36"/>
      <c r="FJ61" s="36"/>
      <c r="FK61" s="36"/>
      <c r="FL61" s="36"/>
      <c r="FM61" s="36"/>
      <c r="FN61" s="36"/>
      <c r="FO61" s="36"/>
      <c r="FP61" s="36"/>
      <c r="FQ61" s="36"/>
      <c r="FR61" s="36"/>
      <c r="FS61" s="36"/>
      <c r="FT61" s="36"/>
      <c r="FU61" s="36"/>
      <c r="FV61" s="36"/>
      <c r="FW61" s="36"/>
      <c r="FX61" s="36"/>
      <c r="FY61" s="36"/>
      <c r="FZ61" s="36"/>
      <c r="GA61" s="36"/>
      <c r="GB61" s="36"/>
      <c r="GC61" s="36"/>
      <c r="GD61" s="36"/>
      <c r="GE61" s="36"/>
      <c r="GF61" s="36"/>
      <c r="GG61" s="36"/>
      <c r="GH61" s="36"/>
      <c r="GI61" s="36"/>
      <c r="GJ61" s="36"/>
      <c r="GK61" s="36"/>
      <c r="GL61" s="36"/>
      <c r="GM61" s="36"/>
      <c r="GN61" s="36"/>
      <c r="GO61" s="36"/>
      <c r="GP61" s="36"/>
      <c r="GQ61" s="36"/>
      <c r="GR61" s="36"/>
      <c r="GS61" s="36"/>
      <c r="GT61" s="36"/>
      <c r="GU61" s="36"/>
      <c r="GV61" s="36"/>
      <c r="GW61" s="36"/>
      <c r="GX61" s="36"/>
      <c r="GY61" s="36"/>
      <c r="GZ61" s="36"/>
      <c r="HA61" s="36"/>
      <c r="HB61" s="36"/>
      <c r="HC61" s="36"/>
      <c r="HD61" s="36"/>
      <c r="HE61" s="36"/>
      <c r="HF61" s="36"/>
      <c r="HG61" s="36"/>
      <c r="HH61" s="36"/>
      <c r="HI61" s="36"/>
      <c r="HJ61" s="36"/>
    </row>
    <row r="62" spans="1:218" ht="30.75" thickBot="1" x14ac:dyDescent="0.3">
      <c r="A62" s="133" t="s">
        <v>56</v>
      </c>
      <c r="B62" s="28">
        <v>12</v>
      </c>
      <c r="C62" s="114">
        <f t="shared" si="27"/>
        <v>6.2827225130890049E-2</v>
      </c>
      <c r="D62" s="28">
        <v>12</v>
      </c>
      <c r="E62" s="113">
        <f t="shared" si="28"/>
        <v>6.1538461538461542E-2</v>
      </c>
      <c r="F62" s="120">
        <f t="shared" si="29"/>
        <v>0</v>
      </c>
      <c r="G62" s="21">
        <f t="shared" si="30"/>
        <v>0</v>
      </c>
      <c r="H62" s="28">
        <v>0</v>
      </c>
      <c r="I62" s="114">
        <f t="shared" si="31"/>
        <v>0</v>
      </c>
      <c r="J62" s="28">
        <v>0</v>
      </c>
      <c r="K62" s="113">
        <f t="shared" si="32"/>
        <v>0</v>
      </c>
      <c r="L62" s="121">
        <f t="shared" si="37"/>
        <v>0</v>
      </c>
      <c r="M62" s="21" t="e">
        <f t="shared" si="39"/>
        <v>#DIV/0!</v>
      </c>
      <c r="N62" s="28">
        <f t="shared" si="26"/>
        <v>1219</v>
      </c>
      <c r="O62" s="114">
        <f t="shared" si="33"/>
        <v>0.37289691037014377</v>
      </c>
      <c r="P62" s="28">
        <f t="shared" si="38"/>
        <v>1151</v>
      </c>
      <c r="Q62" s="113">
        <f t="shared" si="34"/>
        <v>0.35590599876314161</v>
      </c>
      <c r="R62" s="123">
        <f t="shared" si="35"/>
        <v>-68</v>
      </c>
      <c r="S62" s="45">
        <f t="shared" si="36"/>
        <v>-5.5783429040196883E-2</v>
      </c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6"/>
      <c r="DE62" s="36"/>
      <c r="DF62" s="36"/>
      <c r="DG62" s="36"/>
      <c r="DH62" s="36"/>
      <c r="DI62" s="36"/>
      <c r="DJ62" s="36"/>
      <c r="DK62" s="36"/>
      <c r="DL62" s="36"/>
      <c r="DM62" s="36"/>
      <c r="DN62" s="36"/>
      <c r="DO62" s="36"/>
      <c r="DP62" s="36"/>
      <c r="DQ62" s="36"/>
      <c r="DR62" s="36"/>
      <c r="DS62" s="36"/>
      <c r="DT62" s="36"/>
      <c r="DU62" s="36"/>
      <c r="DV62" s="36"/>
      <c r="DW62" s="36"/>
      <c r="DX62" s="36"/>
      <c r="DY62" s="36"/>
      <c r="DZ62" s="36"/>
      <c r="EA62" s="36"/>
      <c r="EB62" s="36"/>
      <c r="EC62" s="36"/>
      <c r="ED62" s="36"/>
      <c r="EE62" s="36"/>
      <c r="EF62" s="36"/>
      <c r="EG62" s="36"/>
      <c r="EH62" s="36"/>
      <c r="EI62" s="36"/>
      <c r="EJ62" s="36"/>
      <c r="EK62" s="36"/>
      <c r="EL62" s="36"/>
      <c r="EM62" s="36"/>
      <c r="EN62" s="36"/>
      <c r="EO62" s="36"/>
      <c r="EP62" s="36"/>
      <c r="EQ62" s="36"/>
      <c r="ER62" s="36"/>
      <c r="ES62" s="36"/>
      <c r="ET62" s="36"/>
      <c r="EU62" s="36"/>
      <c r="EV62" s="36"/>
      <c r="EW62" s="36"/>
      <c r="EX62" s="36"/>
      <c r="EY62" s="36"/>
      <c r="EZ62" s="36"/>
      <c r="FA62" s="36"/>
      <c r="FB62" s="36"/>
      <c r="FC62" s="36"/>
      <c r="FD62" s="36"/>
      <c r="FE62" s="36"/>
      <c r="FF62" s="36"/>
      <c r="FG62" s="36"/>
      <c r="FH62" s="36"/>
      <c r="FI62" s="36"/>
      <c r="FJ62" s="36"/>
      <c r="FK62" s="36"/>
      <c r="FL62" s="36"/>
      <c r="FM62" s="36"/>
      <c r="FN62" s="36"/>
      <c r="FO62" s="36"/>
      <c r="FP62" s="36"/>
      <c r="FQ62" s="36"/>
      <c r="FR62" s="36"/>
      <c r="FS62" s="36"/>
      <c r="FT62" s="36"/>
      <c r="FU62" s="36"/>
      <c r="FV62" s="36"/>
      <c r="FW62" s="36"/>
      <c r="FX62" s="36"/>
      <c r="FY62" s="36"/>
      <c r="FZ62" s="36"/>
      <c r="GA62" s="36"/>
      <c r="GB62" s="36"/>
      <c r="GC62" s="36"/>
      <c r="GD62" s="36"/>
      <c r="GE62" s="36"/>
      <c r="GF62" s="36"/>
      <c r="GG62" s="36"/>
      <c r="GH62" s="36"/>
      <c r="GI62" s="36"/>
      <c r="GJ62" s="36"/>
      <c r="GK62" s="36"/>
      <c r="GL62" s="36"/>
      <c r="GM62" s="36"/>
      <c r="GN62" s="36"/>
      <c r="GO62" s="36"/>
      <c r="GP62" s="36"/>
      <c r="GQ62" s="36"/>
      <c r="GR62" s="36"/>
      <c r="GS62" s="36"/>
      <c r="GT62" s="36"/>
      <c r="GU62" s="36"/>
      <c r="GV62" s="36"/>
      <c r="GW62" s="36"/>
      <c r="GX62" s="36"/>
      <c r="GY62" s="36"/>
      <c r="GZ62" s="36"/>
      <c r="HA62" s="36"/>
      <c r="HB62" s="36"/>
      <c r="HC62" s="36"/>
      <c r="HD62" s="36"/>
      <c r="HE62" s="36"/>
      <c r="HF62" s="36"/>
      <c r="HG62" s="36"/>
      <c r="HH62" s="36"/>
      <c r="HI62" s="36"/>
      <c r="HJ62" s="36"/>
    </row>
    <row r="63" spans="1:218" s="29" customFormat="1" ht="15.75" thickBot="1" x14ac:dyDescent="0.3">
      <c r="A63" s="152" t="s">
        <v>16</v>
      </c>
      <c r="B63" s="198">
        <f>SUM(B57:B62)</f>
        <v>191</v>
      </c>
      <c r="C63" s="199">
        <f t="shared" si="27"/>
        <v>1</v>
      </c>
      <c r="D63" s="198">
        <f>SUM(D57:D62)</f>
        <v>195</v>
      </c>
      <c r="E63" s="199">
        <f t="shared" si="28"/>
        <v>1</v>
      </c>
      <c r="F63" s="198">
        <f t="shared" si="29"/>
        <v>4</v>
      </c>
      <c r="G63" s="199">
        <f t="shared" si="30"/>
        <v>2.0942408376963352E-2</v>
      </c>
      <c r="H63" s="198">
        <f>SUM(H57:H62)</f>
        <v>17</v>
      </c>
      <c r="I63" s="199">
        <f t="shared" si="31"/>
        <v>1</v>
      </c>
      <c r="J63" s="198">
        <f>SUM(J57:J62)</f>
        <v>13</v>
      </c>
      <c r="K63" s="200">
        <f t="shared" si="32"/>
        <v>1</v>
      </c>
      <c r="L63" s="198">
        <f t="shared" si="37"/>
        <v>-4</v>
      </c>
      <c r="M63" s="199">
        <f t="shared" si="39"/>
        <v>-0.23529411764705882</v>
      </c>
      <c r="N63" s="198">
        <f t="shared" si="26"/>
        <v>3269</v>
      </c>
      <c r="O63" s="199">
        <f t="shared" si="33"/>
        <v>1</v>
      </c>
      <c r="P63" s="198">
        <f t="shared" si="38"/>
        <v>3234</v>
      </c>
      <c r="Q63" s="197">
        <f t="shared" si="34"/>
        <v>1</v>
      </c>
      <c r="R63" s="177">
        <f t="shared" si="35"/>
        <v>-35</v>
      </c>
      <c r="S63" s="106">
        <f t="shared" si="36"/>
        <v>-1.0706638115631691E-2</v>
      </c>
      <c r="T63" s="37"/>
      <c r="U63" s="37"/>
      <c r="V63" s="37"/>
      <c r="W63" s="37"/>
      <c r="X63" s="37"/>
      <c r="Y63" s="37"/>
      <c r="Z63" s="37"/>
      <c r="AA63" s="151"/>
      <c r="AB63" s="151"/>
      <c r="AC63" s="151"/>
      <c r="AD63" s="151"/>
      <c r="AE63" s="151"/>
      <c r="AF63" s="151"/>
      <c r="AG63" s="151"/>
      <c r="AH63" s="151"/>
      <c r="AI63" s="151"/>
      <c r="AJ63" s="151"/>
      <c r="AK63" s="151"/>
      <c r="AL63" s="151"/>
      <c r="AM63" s="151"/>
      <c r="AN63" s="151"/>
      <c r="AO63" s="151"/>
      <c r="AP63" s="151"/>
      <c r="AQ63" s="151"/>
      <c r="AR63" s="151"/>
      <c r="AS63" s="151"/>
      <c r="AT63" s="151"/>
      <c r="AU63" s="151"/>
      <c r="AV63" s="151"/>
      <c r="AW63" s="151"/>
      <c r="AX63" s="151"/>
      <c r="AY63" s="151"/>
      <c r="AZ63" s="151"/>
      <c r="BA63" s="151"/>
      <c r="BB63" s="151"/>
      <c r="BC63" s="151"/>
      <c r="BD63" s="151"/>
      <c r="BE63" s="151"/>
      <c r="BF63" s="151"/>
      <c r="BG63" s="151"/>
      <c r="BH63" s="151"/>
      <c r="BI63" s="151"/>
      <c r="BJ63" s="151"/>
      <c r="BK63" s="151"/>
      <c r="BL63" s="151"/>
      <c r="BM63" s="151"/>
      <c r="BN63" s="151"/>
      <c r="BO63" s="151"/>
      <c r="BP63" s="151"/>
      <c r="BQ63" s="151"/>
      <c r="BR63" s="151"/>
      <c r="BS63" s="151"/>
      <c r="BT63" s="151"/>
      <c r="BU63" s="151"/>
      <c r="BV63" s="151"/>
      <c r="BW63" s="151"/>
      <c r="BX63" s="151"/>
      <c r="BY63" s="151"/>
      <c r="BZ63" s="151"/>
      <c r="CA63" s="151"/>
      <c r="CB63" s="151"/>
      <c r="CC63" s="151"/>
      <c r="CD63" s="151"/>
      <c r="CE63" s="151"/>
      <c r="CF63" s="151"/>
      <c r="CG63" s="151"/>
      <c r="CH63" s="151"/>
      <c r="CI63" s="151"/>
      <c r="CJ63" s="151"/>
      <c r="CK63" s="151"/>
      <c r="CL63" s="151"/>
      <c r="CM63" s="151"/>
      <c r="CN63" s="151"/>
      <c r="CO63" s="151"/>
      <c r="CP63" s="151"/>
      <c r="CQ63" s="151"/>
      <c r="CR63" s="151"/>
      <c r="CS63" s="151"/>
      <c r="CT63" s="151"/>
      <c r="CU63" s="151"/>
      <c r="CV63" s="151"/>
      <c r="CW63" s="151"/>
      <c r="CX63" s="151"/>
      <c r="CY63" s="151"/>
      <c r="CZ63" s="151"/>
      <c r="DA63" s="151"/>
      <c r="DB63" s="151"/>
      <c r="DC63" s="151"/>
      <c r="DD63" s="151"/>
      <c r="DE63" s="151"/>
      <c r="DF63" s="151"/>
      <c r="DG63" s="151"/>
      <c r="DH63" s="151"/>
      <c r="DI63" s="151"/>
      <c r="DJ63" s="151"/>
      <c r="DK63" s="151"/>
      <c r="DL63" s="151"/>
      <c r="DM63" s="151"/>
      <c r="DN63" s="151"/>
      <c r="DO63" s="151"/>
      <c r="DP63" s="151"/>
      <c r="DQ63" s="151"/>
      <c r="DR63" s="151"/>
      <c r="DS63" s="151"/>
      <c r="DT63" s="151"/>
      <c r="DU63" s="151"/>
      <c r="DV63" s="151"/>
      <c r="DW63" s="151"/>
      <c r="DX63" s="151"/>
      <c r="DY63" s="151"/>
      <c r="DZ63" s="151"/>
      <c r="EA63" s="151"/>
      <c r="EB63" s="151"/>
      <c r="EC63" s="151"/>
      <c r="ED63" s="151"/>
      <c r="EE63" s="151"/>
      <c r="EF63" s="151"/>
      <c r="EG63" s="151"/>
      <c r="EH63" s="151"/>
      <c r="EI63" s="151"/>
      <c r="EJ63" s="151"/>
      <c r="EK63" s="151"/>
      <c r="EL63" s="151"/>
      <c r="EM63" s="151"/>
      <c r="EN63" s="151"/>
      <c r="EO63" s="151"/>
      <c r="EP63" s="151"/>
      <c r="EQ63" s="151"/>
      <c r="ER63" s="151"/>
      <c r="ES63" s="151"/>
      <c r="ET63" s="151"/>
      <c r="EU63" s="151"/>
      <c r="EV63" s="151"/>
      <c r="EW63" s="151"/>
      <c r="EX63" s="151"/>
      <c r="EY63" s="151"/>
      <c r="EZ63" s="151"/>
      <c r="FA63" s="151"/>
      <c r="FB63" s="151"/>
      <c r="FC63" s="151"/>
      <c r="FD63" s="151"/>
      <c r="FE63" s="151"/>
      <c r="FF63" s="151"/>
      <c r="FG63" s="151"/>
      <c r="FH63" s="151"/>
      <c r="FI63" s="151"/>
      <c r="FJ63" s="151"/>
      <c r="FK63" s="151"/>
      <c r="FL63" s="151"/>
      <c r="FM63" s="151"/>
      <c r="FN63" s="151"/>
      <c r="FO63" s="151"/>
      <c r="FP63" s="151"/>
      <c r="FQ63" s="151"/>
      <c r="FR63" s="151"/>
      <c r="FS63" s="151"/>
      <c r="FT63" s="151"/>
      <c r="FU63" s="151"/>
      <c r="FV63" s="151"/>
      <c r="FW63" s="151"/>
      <c r="FX63" s="151"/>
      <c r="FY63" s="151"/>
      <c r="FZ63" s="151"/>
      <c r="GA63" s="151"/>
      <c r="GB63" s="151"/>
      <c r="GC63" s="151"/>
      <c r="GD63" s="151"/>
      <c r="GE63" s="151"/>
      <c r="GF63" s="151"/>
      <c r="GG63" s="151"/>
      <c r="GH63" s="151"/>
      <c r="GI63" s="151"/>
      <c r="GJ63" s="151"/>
      <c r="GK63" s="151"/>
      <c r="GL63" s="151"/>
      <c r="GM63" s="151"/>
      <c r="GN63" s="151"/>
      <c r="GO63" s="151"/>
      <c r="GP63" s="151"/>
      <c r="GQ63" s="151"/>
      <c r="GR63" s="151"/>
      <c r="GS63" s="151"/>
      <c r="GT63" s="151"/>
      <c r="GU63" s="151"/>
      <c r="GV63" s="151"/>
      <c r="GW63" s="151"/>
      <c r="GX63" s="151"/>
      <c r="GY63" s="151"/>
      <c r="GZ63" s="151"/>
      <c r="HA63" s="151"/>
      <c r="HB63" s="151"/>
      <c r="HC63" s="151"/>
      <c r="HD63" s="151"/>
      <c r="HE63" s="151"/>
      <c r="HF63" s="151"/>
      <c r="HG63" s="151"/>
      <c r="HH63" s="151"/>
      <c r="HI63" s="151"/>
      <c r="HJ63" s="151"/>
    </row>
    <row r="64" spans="1:218" x14ac:dyDescent="0.2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36"/>
      <c r="DE64" s="36"/>
      <c r="DF64" s="36"/>
      <c r="DG64" s="36"/>
      <c r="DH64" s="36"/>
      <c r="DI64" s="36"/>
      <c r="DJ64" s="36"/>
      <c r="DK64" s="36"/>
      <c r="DL64" s="36"/>
      <c r="DM64" s="36"/>
      <c r="DN64" s="36"/>
      <c r="DO64" s="36"/>
      <c r="DP64" s="36"/>
      <c r="DQ64" s="36"/>
      <c r="DR64" s="36"/>
      <c r="DS64" s="36"/>
      <c r="DT64" s="36"/>
      <c r="DU64" s="36"/>
      <c r="DV64" s="36"/>
      <c r="DW64" s="36"/>
      <c r="DX64" s="36"/>
      <c r="DY64" s="36"/>
      <c r="DZ64" s="36"/>
      <c r="EA64" s="36"/>
      <c r="EB64" s="36"/>
      <c r="EC64" s="36"/>
      <c r="ED64" s="36"/>
      <c r="EE64" s="36"/>
      <c r="EF64" s="36"/>
      <c r="EG64" s="36"/>
      <c r="EH64" s="36"/>
      <c r="EI64" s="36"/>
      <c r="EJ64" s="36"/>
      <c r="EK64" s="36"/>
      <c r="EL64" s="36"/>
      <c r="EM64" s="36"/>
      <c r="EN64" s="36"/>
      <c r="EO64" s="36"/>
      <c r="EP64" s="36"/>
      <c r="EQ64" s="36"/>
      <c r="ER64" s="36"/>
      <c r="ES64" s="36"/>
      <c r="ET64" s="36"/>
      <c r="EU64" s="36"/>
      <c r="EV64" s="36"/>
      <c r="EW64" s="36"/>
      <c r="EX64" s="36"/>
      <c r="EY64" s="36"/>
      <c r="EZ64" s="36"/>
      <c r="FA64" s="36"/>
      <c r="FB64" s="36"/>
      <c r="FC64" s="36"/>
      <c r="FD64" s="36"/>
      <c r="FE64" s="36"/>
      <c r="FF64" s="36"/>
      <c r="FG64" s="36"/>
      <c r="FH64" s="36"/>
      <c r="FI64" s="36"/>
      <c r="FJ64" s="36"/>
      <c r="FK64" s="36"/>
      <c r="FL64" s="36"/>
      <c r="FM64" s="36"/>
      <c r="FN64" s="36"/>
      <c r="FO64" s="36"/>
      <c r="FP64" s="36"/>
      <c r="FQ64" s="36"/>
      <c r="FR64" s="36"/>
      <c r="FS64" s="36"/>
      <c r="FT64" s="36"/>
      <c r="FU64" s="36"/>
      <c r="FV64" s="36"/>
      <c r="FW64" s="36"/>
      <c r="FX64" s="36"/>
      <c r="FY64" s="36"/>
      <c r="FZ64" s="36"/>
      <c r="GA64" s="36"/>
      <c r="GB64" s="36"/>
      <c r="GC64" s="36"/>
      <c r="GD64" s="36"/>
      <c r="GE64" s="36"/>
      <c r="GF64" s="36"/>
      <c r="GG64" s="36"/>
      <c r="GH64" s="36"/>
      <c r="GI64" s="36"/>
      <c r="GJ64" s="36"/>
      <c r="GK64" s="36"/>
      <c r="GL64" s="36"/>
      <c r="GM64" s="36"/>
      <c r="GN64" s="36"/>
      <c r="GO64" s="36"/>
      <c r="GP64" s="36"/>
      <c r="GQ64" s="36"/>
      <c r="GR64" s="36"/>
      <c r="GS64" s="36"/>
      <c r="GT64" s="36"/>
      <c r="GU64" s="36"/>
      <c r="GV64" s="36"/>
      <c r="GW64" s="36"/>
      <c r="GX64" s="36"/>
      <c r="GY64" s="36"/>
      <c r="GZ64" s="36"/>
      <c r="HA64" s="36"/>
      <c r="HB64" s="36"/>
      <c r="HC64" s="36"/>
      <c r="HD64" s="36"/>
      <c r="HE64" s="36"/>
      <c r="HF64" s="36"/>
      <c r="HG64" s="36"/>
      <c r="HH64" s="36"/>
      <c r="HI64" s="36"/>
      <c r="HJ64" s="36"/>
    </row>
    <row r="65" spans="1:218" x14ac:dyDescent="0.2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36"/>
      <c r="DQ65" s="36"/>
      <c r="DR65" s="36"/>
      <c r="DS65" s="36"/>
      <c r="DT65" s="36"/>
      <c r="DU65" s="36"/>
      <c r="DV65" s="36"/>
      <c r="DW65" s="36"/>
      <c r="DX65" s="36"/>
      <c r="DY65" s="36"/>
      <c r="DZ65" s="36"/>
      <c r="EA65" s="36"/>
      <c r="EB65" s="36"/>
      <c r="EC65" s="36"/>
      <c r="ED65" s="36"/>
      <c r="EE65" s="36"/>
      <c r="EF65" s="36"/>
      <c r="EG65" s="36"/>
      <c r="EH65" s="36"/>
      <c r="EI65" s="36"/>
      <c r="EJ65" s="36"/>
      <c r="EK65" s="36"/>
      <c r="EL65" s="36"/>
      <c r="EM65" s="36"/>
      <c r="EN65" s="36"/>
      <c r="EO65" s="36"/>
      <c r="EP65" s="36"/>
      <c r="EQ65" s="36"/>
      <c r="ER65" s="36"/>
      <c r="ES65" s="36"/>
      <c r="ET65" s="36"/>
      <c r="EU65" s="36"/>
      <c r="EV65" s="36"/>
      <c r="EW65" s="36"/>
      <c r="EX65" s="36"/>
      <c r="EY65" s="36"/>
      <c r="EZ65" s="36"/>
      <c r="FA65" s="36"/>
      <c r="FB65" s="36"/>
      <c r="FC65" s="36"/>
      <c r="FD65" s="36"/>
      <c r="FE65" s="36"/>
      <c r="FF65" s="36"/>
      <c r="FG65" s="36"/>
      <c r="FH65" s="36"/>
      <c r="FI65" s="36"/>
      <c r="FJ65" s="36"/>
      <c r="FK65" s="36"/>
      <c r="FL65" s="36"/>
      <c r="FM65" s="36"/>
      <c r="FN65" s="36"/>
      <c r="FO65" s="36"/>
      <c r="FP65" s="36"/>
      <c r="FQ65" s="36"/>
      <c r="FR65" s="36"/>
      <c r="FS65" s="36"/>
      <c r="FT65" s="36"/>
      <c r="FU65" s="36"/>
      <c r="FV65" s="36"/>
      <c r="FW65" s="36"/>
      <c r="FX65" s="36"/>
      <c r="FY65" s="36"/>
      <c r="FZ65" s="36"/>
      <c r="GA65" s="36"/>
      <c r="GB65" s="36"/>
      <c r="GC65" s="36"/>
      <c r="GD65" s="36"/>
      <c r="GE65" s="36"/>
      <c r="GF65" s="36"/>
      <c r="GG65" s="36"/>
      <c r="GH65" s="36"/>
      <c r="GI65" s="36"/>
      <c r="GJ65" s="36"/>
      <c r="GK65" s="36"/>
      <c r="GL65" s="36"/>
      <c r="GM65" s="36"/>
      <c r="GN65" s="36"/>
      <c r="GO65" s="36"/>
      <c r="GP65" s="36"/>
      <c r="GQ65" s="36"/>
      <c r="GR65" s="36"/>
      <c r="GS65" s="36"/>
      <c r="GT65" s="36"/>
      <c r="GU65" s="36"/>
      <c r="GV65" s="36"/>
      <c r="GW65" s="36"/>
      <c r="GX65" s="36"/>
      <c r="GY65" s="36"/>
      <c r="GZ65" s="36"/>
      <c r="HA65" s="36"/>
      <c r="HB65" s="36"/>
      <c r="HC65" s="36"/>
      <c r="HD65" s="36"/>
      <c r="HE65" s="36"/>
      <c r="HF65" s="36"/>
      <c r="HG65" s="36"/>
      <c r="HH65" s="36"/>
      <c r="HI65" s="36"/>
      <c r="HJ65" s="36"/>
    </row>
    <row r="66" spans="1:218" x14ac:dyDescent="0.2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</row>
    <row r="67" spans="1:218" x14ac:dyDescent="0.2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6"/>
      <c r="CT67" s="36"/>
      <c r="CU67" s="36"/>
      <c r="CV67" s="36"/>
    </row>
    <row r="68" spans="1:218" x14ac:dyDescent="0.2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6"/>
      <c r="CT68" s="36"/>
      <c r="CU68" s="36"/>
      <c r="CV68" s="36"/>
    </row>
    <row r="69" spans="1:218" x14ac:dyDescent="0.2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6"/>
      <c r="CT69" s="36"/>
      <c r="CU69" s="36"/>
      <c r="CV69" s="36"/>
    </row>
    <row r="70" spans="1:218" x14ac:dyDescent="0.2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6"/>
      <c r="CT70" s="36"/>
      <c r="CU70" s="36"/>
      <c r="CV70" s="36"/>
    </row>
    <row r="71" spans="1:218" x14ac:dyDescent="0.2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6"/>
      <c r="BR71" s="36"/>
      <c r="BS71" s="36"/>
      <c r="BT71" s="36"/>
      <c r="BU71" s="36"/>
      <c r="BV71" s="36"/>
      <c r="BW71" s="36"/>
      <c r="BX71" s="36"/>
      <c r="BY71" s="36"/>
      <c r="BZ71" s="36"/>
      <c r="CA71" s="36"/>
      <c r="CB71" s="36"/>
      <c r="CC71" s="36"/>
      <c r="CD71" s="36"/>
      <c r="CE71" s="36"/>
      <c r="CF71" s="36"/>
      <c r="CG71" s="36"/>
      <c r="CH71" s="36"/>
      <c r="CI71" s="36"/>
      <c r="CJ71" s="36"/>
      <c r="CK71" s="36"/>
      <c r="CL71" s="36"/>
      <c r="CM71" s="36"/>
      <c r="CN71" s="36"/>
      <c r="CO71" s="36"/>
      <c r="CP71" s="36"/>
      <c r="CQ71" s="36"/>
      <c r="CR71" s="36"/>
      <c r="CS71" s="36"/>
      <c r="CT71" s="36"/>
      <c r="CU71" s="36"/>
      <c r="CV71" s="36"/>
    </row>
    <row r="72" spans="1:218" x14ac:dyDescent="0.2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6"/>
      <c r="BR72" s="36"/>
      <c r="BS72" s="36"/>
      <c r="BT72" s="36"/>
      <c r="BU72" s="36"/>
      <c r="BV72" s="36"/>
      <c r="BW72" s="36"/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6"/>
      <c r="CI72" s="36"/>
      <c r="CJ72" s="36"/>
      <c r="CK72" s="36"/>
      <c r="CL72" s="36"/>
      <c r="CM72" s="36"/>
      <c r="CN72" s="36"/>
      <c r="CO72" s="36"/>
      <c r="CP72" s="36"/>
      <c r="CQ72" s="36"/>
      <c r="CR72" s="36"/>
      <c r="CS72" s="36"/>
      <c r="CT72" s="36"/>
      <c r="CU72" s="36"/>
      <c r="CV72" s="36"/>
    </row>
    <row r="73" spans="1:218" x14ac:dyDescent="0.2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6"/>
      <c r="BW73" s="36"/>
      <c r="BX73" s="36"/>
      <c r="BY73" s="36"/>
      <c r="BZ73" s="36"/>
      <c r="CA73" s="36"/>
      <c r="CB73" s="36"/>
      <c r="CC73" s="36"/>
      <c r="CD73" s="36"/>
      <c r="CE73" s="36"/>
      <c r="CF73" s="36"/>
      <c r="CG73" s="36"/>
      <c r="CH73" s="36"/>
      <c r="CI73" s="36"/>
      <c r="CJ73" s="36"/>
      <c r="CK73" s="36"/>
      <c r="CL73" s="36"/>
      <c r="CM73" s="36"/>
      <c r="CN73" s="36"/>
      <c r="CO73" s="36"/>
      <c r="CP73" s="36"/>
      <c r="CQ73" s="36"/>
      <c r="CR73" s="36"/>
      <c r="CS73" s="36"/>
      <c r="CT73" s="36"/>
      <c r="CU73" s="36"/>
      <c r="CV73" s="36"/>
    </row>
    <row r="74" spans="1:218" x14ac:dyDescent="0.2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Q74" s="36"/>
      <c r="BR74" s="36"/>
      <c r="BS74" s="36"/>
      <c r="BT74" s="36"/>
      <c r="BU74" s="36"/>
      <c r="BV74" s="36"/>
      <c r="BW74" s="36"/>
      <c r="BX74" s="36"/>
      <c r="BY74" s="36"/>
      <c r="BZ74" s="36"/>
      <c r="CA74" s="36"/>
      <c r="CB74" s="36"/>
      <c r="CC74" s="36"/>
      <c r="CD74" s="36"/>
      <c r="CE74" s="36"/>
      <c r="CF74" s="36"/>
      <c r="CG74" s="36"/>
      <c r="CH74" s="36"/>
      <c r="CI74" s="36"/>
      <c r="CJ74" s="36"/>
      <c r="CK74" s="36"/>
      <c r="CL74" s="36"/>
      <c r="CM74" s="36"/>
      <c r="CN74" s="36"/>
      <c r="CO74" s="36"/>
      <c r="CP74" s="36"/>
      <c r="CQ74" s="36"/>
      <c r="CR74" s="36"/>
      <c r="CS74" s="36"/>
      <c r="CT74" s="36"/>
      <c r="CU74" s="36"/>
      <c r="CV74" s="36"/>
    </row>
    <row r="75" spans="1:218" x14ac:dyDescent="0.2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  <c r="BM75" s="36"/>
      <c r="BN75" s="36"/>
      <c r="BO75" s="36"/>
      <c r="BP75" s="36"/>
      <c r="BQ75" s="36"/>
      <c r="BR75" s="36"/>
      <c r="BS75" s="36"/>
      <c r="BT75" s="36"/>
      <c r="BU75" s="36"/>
      <c r="BV75" s="36"/>
      <c r="BW75" s="36"/>
      <c r="BX75" s="36"/>
      <c r="BY75" s="36"/>
      <c r="BZ75" s="36"/>
      <c r="CA75" s="36"/>
      <c r="CB75" s="36"/>
      <c r="CC75" s="36"/>
      <c r="CD75" s="36"/>
      <c r="CE75" s="36"/>
      <c r="CF75" s="36"/>
      <c r="CG75" s="36"/>
      <c r="CH75" s="36"/>
      <c r="CI75" s="36"/>
      <c r="CJ75" s="36"/>
      <c r="CK75" s="36"/>
      <c r="CL75" s="36"/>
      <c r="CM75" s="36"/>
      <c r="CN75" s="36"/>
      <c r="CO75" s="36"/>
      <c r="CP75" s="36"/>
      <c r="CQ75" s="36"/>
      <c r="CR75" s="36"/>
      <c r="CS75" s="36"/>
      <c r="CT75" s="36"/>
      <c r="CU75" s="36"/>
      <c r="CV75" s="36"/>
    </row>
    <row r="76" spans="1:218" x14ac:dyDescent="0.2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36"/>
      <c r="BU76" s="36"/>
      <c r="BV76" s="36"/>
      <c r="BW76" s="36"/>
      <c r="BX76" s="36"/>
      <c r="BY76" s="36"/>
      <c r="BZ76" s="36"/>
      <c r="CA76" s="36"/>
      <c r="CB76" s="36"/>
      <c r="CC76" s="36"/>
      <c r="CD76" s="36"/>
      <c r="CE76" s="36"/>
      <c r="CF76" s="36"/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6"/>
      <c r="CT76" s="36"/>
      <c r="CU76" s="36"/>
      <c r="CV76" s="36"/>
    </row>
    <row r="77" spans="1:218" x14ac:dyDescent="0.2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36"/>
      <c r="CI77" s="36"/>
      <c r="CJ77" s="36"/>
      <c r="CK77" s="36"/>
      <c r="CL77" s="36"/>
      <c r="CM77" s="36"/>
      <c r="CN77" s="36"/>
      <c r="CO77" s="36"/>
      <c r="CP77" s="36"/>
      <c r="CQ77" s="36"/>
      <c r="CR77" s="36"/>
      <c r="CS77" s="36"/>
      <c r="CT77" s="36"/>
      <c r="CU77" s="36"/>
      <c r="CV77" s="36"/>
    </row>
    <row r="78" spans="1:218" x14ac:dyDescent="0.2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</row>
    <row r="79" spans="1:218" x14ac:dyDescent="0.2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</row>
    <row r="80" spans="1:218" x14ac:dyDescent="0.2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</row>
    <row r="81" spans="1:19" x14ac:dyDescent="0.2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</row>
    <row r="82" spans="1:19" x14ac:dyDescent="0.2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</row>
    <row r="83" spans="1:19" x14ac:dyDescent="0.2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</row>
    <row r="84" spans="1:19" x14ac:dyDescent="0.2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</row>
    <row r="85" spans="1:19" x14ac:dyDescent="0.2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</row>
    <row r="86" spans="1:19" x14ac:dyDescent="0.2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</row>
    <row r="87" spans="1:19" x14ac:dyDescent="0.2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</row>
    <row r="88" spans="1:19" x14ac:dyDescent="0.2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</row>
    <row r="89" spans="1:19" x14ac:dyDescent="0.2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</row>
    <row r="90" spans="1:19" x14ac:dyDescent="0.2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</row>
    <row r="91" spans="1:19" x14ac:dyDescent="0.2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</row>
    <row r="92" spans="1:19" x14ac:dyDescent="0.2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</row>
    <row r="93" spans="1:19" x14ac:dyDescent="0.2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</row>
    <row r="94" spans="1:19" x14ac:dyDescent="0.2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</row>
    <row r="95" spans="1:19" x14ac:dyDescent="0.2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</row>
    <row r="96" spans="1:19" x14ac:dyDescent="0.2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</row>
    <row r="97" spans="1:19" x14ac:dyDescent="0.2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</row>
    <row r="98" spans="1:19" x14ac:dyDescent="0.2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</row>
    <row r="99" spans="1:19" x14ac:dyDescent="0.2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</row>
    <row r="100" spans="1:19" x14ac:dyDescent="0.2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</row>
    <row r="101" spans="1:19" x14ac:dyDescent="0.2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</row>
    <row r="102" spans="1:19" x14ac:dyDescent="0.2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</row>
    <row r="103" spans="1:19" x14ac:dyDescent="0.2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</row>
    <row r="104" spans="1:19" x14ac:dyDescent="0.2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</row>
    <row r="105" spans="1:19" x14ac:dyDescent="0.2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</row>
    <row r="106" spans="1:19" x14ac:dyDescent="0.2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</row>
    <row r="107" spans="1:19" x14ac:dyDescent="0.2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</row>
    <row r="108" spans="1:19" x14ac:dyDescent="0.2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</row>
    <row r="109" spans="1:19" x14ac:dyDescent="0.2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</row>
    <row r="110" spans="1:19" x14ac:dyDescent="0.2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</row>
    <row r="111" spans="1:19" x14ac:dyDescent="0.2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</row>
    <row r="112" spans="1:19" x14ac:dyDescent="0.2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</row>
    <row r="113" spans="1:19" x14ac:dyDescent="0.2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</row>
    <row r="114" spans="1:19" x14ac:dyDescent="0.2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</row>
    <row r="115" spans="1:19" x14ac:dyDescent="0.2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</row>
    <row r="116" spans="1:19" x14ac:dyDescent="0.2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</row>
    <row r="117" spans="1:19" x14ac:dyDescent="0.2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</row>
    <row r="118" spans="1:19" x14ac:dyDescent="0.2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</row>
    <row r="119" spans="1:19" x14ac:dyDescent="0.2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</row>
    <row r="120" spans="1:19" x14ac:dyDescent="0.2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</row>
    <row r="121" spans="1:19" x14ac:dyDescent="0.2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</row>
    <row r="122" spans="1:19" x14ac:dyDescent="0.2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</row>
    <row r="123" spans="1:19" x14ac:dyDescent="0.2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</row>
    <row r="124" spans="1:19" x14ac:dyDescent="0.2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</row>
    <row r="125" spans="1:19" x14ac:dyDescent="0.2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</row>
    <row r="126" spans="1:19" x14ac:dyDescent="0.2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</row>
    <row r="127" spans="1:19" x14ac:dyDescent="0.2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</row>
    <row r="128" spans="1:19" x14ac:dyDescent="0.2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</row>
    <row r="129" spans="1:19" x14ac:dyDescent="0.2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</row>
    <row r="130" spans="1:19" x14ac:dyDescent="0.2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</row>
    <row r="131" spans="1:19" x14ac:dyDescent="0.25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</row>
    <row r="132" spans="1:19" x14ac:dyDescent="0.25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</row>
    <row r="133" spans="1:19" x14ac:dyDescent="0.25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</row>
    <row r="134" spans="1:19" x14ac:dyDescent="0.25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</row>
    <row r="135" spans="1:19" x14ac:dyDescent="0.2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</row>
    <row r="136" spans="1:19" x14ac:dyDescent="0.25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</row>
    <row r="137" spans="1:19" x14ac:dyDescent="0.25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</row>
    <row r="138" spans="1:19" x14ac:dyDescent="0.25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</row>
    <row r="139" spans="1:19" x14ac:dyDescent="0.2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</row>
    <row r="140" spans="1:19" x14ac:dyDescent="0.25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</row>
    <row r="141" spans="1:19" x14ac:dyDescent="0.25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</row>
    <row r="142" spans="1:19" x14ac:dyDescent="0.25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</row>
    <row r="143" spans="1:19" x14ac:dyDescent="0.2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</row>
    <row r="144" spans="1:19" x14ac:dyDescent="0.2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</row>
    <row r="145" spans="1:19" x14ac:dyDescent="0.2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</row>
    <row r="146" spans="1:19" x14ac:dyDescent="0.2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</row>
    <row r="147" spans="1:19" x14ac:dyDescent="0.2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</row>
    <row r="148" spans="1:19" x14ac:dyDescent="0.25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</row>
    <row r="149" spans="1:19" x14ac:dyDescent="0.25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</row>
    <row r="150" spans="1:19" x14ac:dyDescent="0.25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</row>
    <row r="151" spans="1:19" x14ac:dyDescent="0.25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</row>
    <row r="152" spans="1:19" x14ac:dyDescent="0.25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</row>
    <row r="153" spans="1:19" x14ac:dyDescent="0.25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</row>
    <row r="154" spans="1:19" x14ac:dyDescent="0.25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</row>
    <row r="155" spans="1:19" x14ac:dyDescent="0.2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</row>
    <row r="156" spans="1:19" x14ac:dyDescent="0.25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</row>
    <row r="157" spans="1:19" x14ac:dyDescent="0.25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</row>
    <row r="158" spans="1:19" x14ac:dyDescent="0.25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</row>
    <row r="159" spans="1:19" x14ac:dyDescent="0.25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</row>
    <row r="160" spans="1:19" x14ac:dyDescent="0.25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</row>
    <row r="161" spans="1:19" x14ac:dyDescent="0.25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</row>
    <row r="162" spans="1:19" x14ac:dyDescent="0.25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</row>
    <row r="163" spans="1:19" x14ac:dyDescent="0.25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</row>
    <row r="164" spans="1:19" x14ac:dyDescent="0.25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</row>
    <row r="165" spans="1:19" x14ac:dyDescent="0.25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</row>
    <row r="166" spans="1:19" x14ac:dyDescent="0.25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</row>
    <row r="167" spans="1:19" x14ac:dyDescent="0.25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</row>
    <row r="168" spans="1:19" x14ac:dyDescent="0.25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</row>
    <row r="169" spans="1:19" x14ac:dyDescent="0.25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</row>
    <row r="170" spans="1:19" x14ac:dyDescent="0.25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</row>
    <row r="171" spans="1:19" x14ac:dyDescent="0.25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</row>
    <row r="172" spans="1:19" x14ac:dyDescent="0.25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</row>
    <row r="173" spans="1:19" x14ac:dyDescent="0.25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</row>
    <row r="174" spans="1:19" x14ac:dyDescent="0.25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</row>
    <row r="175" spans="1:19" x14ac:dyDescent="0.25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</row>
    <row r="176" spans="1:19" x14ac:dyDescent="0.25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</row>
    <row r="177" spans="1:19" x14ac:dyDescent="0.25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</row>
    <row r="178" spans="1:19" x14ac:dyDescent="0.25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</row>
    <row r="179" spans="1:19" x14ac:dyDescent="0.25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</row>
    <row r="180" spans="1:19" x14ac:dyDescent="0.25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</row>
    <row r="181" spans="1:19" x14ac:dyDescent="0.25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</row>
    <row r="182" spans="1:19" x14ac:dyDescent="0.25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</row>
    <row r="183" spans="1:19" x14ac:dyDescent="0.25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</row>
    <row r="184" spans="1:19" x14ac:dyDescent="0.25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</row>
    <row r="185" spans="1:19" x14ac:dyDescent="0.25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</row>
    <row r="186" spans="1:19" x14ac:dyDescent="0.25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</row>
    <row r="187" spans="1:19" x14ac:dyDescent="0.25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</row>
    <row r="188" spans="1:19" x14ac:dyDescent="0.25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</row>
    <row r="189" spans="1:19" x14ac:dyDescent="0.25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</row>
    <row r="190" spans="1:19" x14ac:dyDescent="0.25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</row>
    <row r="191" spans="1:19" x14ac:dyDescent="0.25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</row>
    <row r="192" spans="1:19" x14ac:dyDescent="0.25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</row>
    <row r="193" spans="1:19" x14ac:dyDescent="0.25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</row>
    <row r="194" spans="1:19" x14ac:dyDescent="0.25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</row>
    <row r="195" spans="1:19" x14ac:dyDescent="0.25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</row>
    <row r="196" spans="1:19" x14ac:dyDescent="0.25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</row>
    <row r="197" spans="1:19" x14ac:dyDescent="0.25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</row>
    <row r="198" spans="1:19" x14ac:dyDescent="0.25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</row>
    <row r="199" spans="1:19" x14ac:dyDescent="0.25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</row>
    <row r="200" spans="1:19" x14ac:dyDescent="0.25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</row>
    <row r="201" spans="1:19" x14ac:dyDescent="0.25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</row>
    <row r="202" spans="1:19" x14ac:dyDescent="0.25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</row>
    <row r="203" spans="1:19" x14ac:dyDescent="0.25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</row>
    <row r="204" spans="1:19" x14ac:dyDescent="0.25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</row>
    <row r="205" spans="1:19" x14ac:dyDescent="0.25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</row>
    <row r="206" spans="1:19" x14ac:dyDescent="0.25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</row>
    <row r="207" spans="1:19" x14ac:dyDescent="0.25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</row>
    <row r="208" spans="1:19" x14ac:dyDescent="0.25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</row>
    <row r="209" spans="1:19" x14ac:dyDescent="0.25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</row>
    <row r="210" spans="1:19" x14ac:dyDescent="0.25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</row>
    <row r="211" spans="1:19" x14ac:dyDescent="0.25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</row>
    <row r="212" spans="1:19" x14ac:dyDescent="0.25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</row>
    <row r="213" spans="1:19" x14ac:dyDescent="0.25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</row>
  </sheetData>
  <mergeCells count="50">
    <mergeCell ref="B18:M18"/>
    <mergeCell ref="J19:K19"/>
    <mergeCell ref="L19:M19"/>
    <mergeCell ref="H19:I19"/>
    <mergeCell ref="B19:C19"/>
    <mergeCell ref="D19:E19"/>
    <mergeCell ref="F19:G19"/>
    <mergeCell ref="B4:M4"/>
    <mergeCell ref="B5:C5"/>
    <mergeCell ref="D5:E5"/>
    <mergeCell ref="F5:G5"/>
    <mergeCell ref="H5:I5"/>
    <mergeCell ref="J5:K5"/>
    <mergeCell ref="L5:M5"/>
    <mergeCell ref="B31:G31"/>
    <mergeCell ref="P55:Q55"/>
    <mergeCell ref="R55:S55"/>
    <mergeCell ref="R32:S32"/>
    <mergeCell ref="B32:C32"/>
    <mergeCell ref="D32:E32"/>
    <mergeCell ref="F32:G32"/>
    <mergeCell ref="J43:K43"/>
    <mergeCell ref="L43:M43"/>
    <mergeCell ref="N43:O43"/>
    <mergeCell ref="B54:G54"/>
    <mergeCell ref="H54:M54"/>
    <mergeCell ref="N54:S54"/>
    <mergeCell ref="B43:C43"/>
    <mergeCell ref="D43:E43"/>
    <mergeCell ref="F43:G43"/>
    <mergeCell ref="B42:G42"/>
    <mergeCell ref="H42:M42"/>
    <mergeCell ref="N42:S42"/>
    <mergeCell ref="N32:O32"/>
    <mergeCell ref="P32:Q32"/>
    <mergeCell ref="L32:M32"/>
    <mergeCell ref="H32:I32"/>
    <mergeCell ref="J32:K32"/>
    <mergeCell ref="L55:M55"/>
    <mergeCell ref="N55:O55"/>
    <mergeCell ref="N31:S31"/>
    <mergeCell ref="H31:M31"/>
    <mergeCell ref="H43:I43"/>
    <mergeCell ref="P43:Q43"/>
    <mergeCell ref="R43:S43"/>
    <mergeCell ref="B55:C55"/>
    <mergeCell ref="D55:E55"/>
    <mergeCell ref="F55:G55"/>
    <mergeCell ref="H55:I55"/>
    <mergeCell ref="J55:K5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4" orientation="landscape" r:id="rId1"/>
  <rowBreaks count="1" manualBreakCount="1">
    <brk id="28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65"/>
  <sheetViews>
    <sheetView topLeftCell="P1" zoomScale="90" zoomScaleNormal="90" workbookViewId="0">
      <selection activeCell="Z22" sqref="Z22"/>
    </sheetView>
  </sheetViews>
  <sheetFormatPr defaultRowHeight="15" x14ac:dyDescent="0.25"/>
  <cols>
    <col min="1" max="1" width="1.140625" customWidth="1"/>
    <col min="2" max="2" width="18.7109375" customWidth="1"/>
    <col min="3" max="3" width="6.5703125" customWidth="1"/>
    <col min="4" max="4" width="6.42578125" customWidth="1"/>
    <col min="5" max="5" width="6" customWidth="1"/>
    <col min="6" max="6" width="7.5703125" customWidth="1"/>
    <col min="7" max="7" width="6.5703125" bestFit="1" customWidth="1"/>
    <col min="8" max="8" width="7" customWidth="1"/>
    <col min="9" max="9" width="5.85546875" customWidth="1"/>
    <col min="10" max="10" width="6.5703125" customWidth="1"/>
    <col min="11" max="11" width="5.85546875" customWidth="1"/>
    <col min="12" max="12" width="8.140625" bestFit="1" customWidth="1"/>
    <col min="13" max="13" width="6.5703125" bestFit="1" customWidth="1"/>
    <col min="14" max="14" width="7.28515625" customWidth="1"/>
    <col min="15" max="15" width="5.85546875" customWidth="1"/>
    <col min="16" max="16" width="6.28515625" customWidth="1"/>
    <col min="17" max="17" width="5.85546875" customWidth="1"/>
    <col min="18" max="18" width="6.85546875" customWidth="1"/>
    <col min="19" max="19" width="5.85546875" customWidth="1"/>
    <col min="20" max="20" width="7.85546875" bestFit="1" customWidth="1"/>
    <col min="21" max="21" width="6.140625" customWidth="1"/>
    <col min="22" max="22" width="6.85546875" customWidth="1"/>
    <col min="23" max="23" width="6.28515625" customWidth="1"/>
    <col min="24" max="24" width="7" customWidth="1"/>
    <col min="25" max="25" width="6.5703125" bestFit="1" customWidth="1"/>
    <col min="26" max="26" width="7.42578125" customWidth="1"/>
    <col min="27" max="27" width="6" customWidth="1"/>
    <col min="28" max="28" width="7" customWidth="1"/>
    <col min="29" max="29" width="6.5703125" customWidth="1"/>
    <col min="30" max="30" width="7" customWidth="1"/>
    <col min="31" max="31" width="6" customWidth="1"/>
    <col min="32" max="32" width="7" customWidth="1"/>
    <col min="33" max="33" width="6.85546875" customWidth="1"/>
    <col min="34" max="36" width="7" customWidth="1"/>
    <col min="37" max="37" width="6.42578125" customWidth="1"/>
    <col min="38" max="38" width="6.7109375" customWidth="1"/>
  </cols>
  <sheetData>
    <row r="1" spans="1:38" s="255" customFormat="1" x14ac:dyDescent="0.25">
      <c r="B1" s="308" t="s">
        <v>64</v>
      </c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  <c r="W1" s="307"/>
      <c r="X1" s="307"/>
      <c r="Y1" s="307"/>
      <c r="Z1" s="307"/>
      <c r="AA1" s="307"/>
      <c r="AB1" s="307"/>
      <c r="AC1" s="307"/>
      <c r="AD1" s="307"/>
      <c r="AE1" s="307"/>
      <c r="AF1" s="307"/>
      <c r="AG1" s="307"/>
      <c r="AH1" s="307"/>
      <c r="AI1" s="307"/>
      <c r="AJ1" s="307"/>
      <c r="AK1" s="307"/>
      <c r="AL1" s="307"/>
    </row>
    <row r="2" spans="1:38" s="255" customFormat="1" ht="15.75" thickBot="1" x14ac:dyDescent="0.3">
      <c r="A2" s="309"/>
      <c r="B2" s="308" t="s">
        <v>95</v>
      </c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W2" s="307"/>
      <c r="X2" s="307"/>
      <c r="Y2" s="307"/>
      <c r="Z2" s="307"/>
      <c r="AA2" s="307"/>
      <c r="AB2" s="307"/>
      <c r="AC2" s="307"/>
      <c r="AD2" s="307"/>
      <c r="AE2" s="307"/>
      <c r="AF2" s="307"/>
      <c r="AG2" s="307"/>
      <c r="AH2" s="307"/>
      <c r="AI2" s="307"/>
      <c r="AJ2" s="307"/>
      <c r="AK2" s="307"/>
      <c r="AL2" s="307"/>
    </row>
    <row r="3" spans="1:38" s="255" customFormat="1" ht="15.75" thickBot="1" x14ac:dyDescent="0.3">
      <c r="A3" s="306"/>
      <c r="B3" s="305"/>
      <c r="C3" s="377" t="s">
        <v>0</v>
      </c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378"/>
      <c r="P3" s="378"/>
      <c r="Q3" s="378"/>
      <c r="R3" s="378"/>
      <c r="S3" s="378"/>
      <c r="T3" s="378"/>
      <c r="U3" s="378"/>
      <c r="V3" s="378"/>
      <c r="W3" s="378"/>
      <c r="X3" s="378"/>
      <c r="Y3" s="378"/>
      <c r="Z3" s="378"/>
      <c r="AA3" s="378"/>
      <c r="AB3" s="378"/>
      <c r="AC3" s="378"/>
      <c r="AD3" s="378"/>
      <c r="AE3" s="378"/>
      <c r="AF3" s="378"/>
      <c r="AG3" s="378"/>
      <c r="AH3" s="378"/>
      <c r="AI3" s="378"/>
      <c r="AJ3" s="378"/>
      <c r="AK3" s="378"/>
      <c r="AL3" s="379"/>
    </row>
    <row r="4" spans="1:38" s="255" customFormat="1" ht="15.75" thickBot="1" x14ac:dyDescent="0.3">
      <c r="A4" s="304"/>
      <c r="B4" s="301" t="s">
        <v>24</v>
      </c>
      <c r="C4" s="373" t="s">
        <v>2</v>
      </c>
      <c r="D4" s="374"/>
      <c r="E4" s="374"/>
      <c r="F4" s="374"/>
      <c r="G4" s="374"/>
      <c r="H4" s="375"/>
      <c r="I4" s="373" t="s">
        <v>3</v>
      </c>
      <c r="J4" s="374"/>
      <c r="K4" s="374"/>
      <c r="L4" s="374"/>
      <c r="M4" s="374"/>
      <c r="N4" s="375"/>
      <c r="O4" s="373" t="s">
        <v>4</v>
      </c>
      <c r="P4" s="374"/>
      <c r="Q4" s="374"/>
      <c r="R4" s="374"/>
      <c r="S4" s="374"/>
      <c r="T4" s="375"/>
      <c r="U4" s="373" t="s">
        <v>5</v>
      </c>
      <c r="V4" s="374"/>
      <c r="W4" s="374"/>
      <c r="X4" s="374"/>
      <c r="Y4" s="374"/>
      <c r="Z4" s="375"/>
      <c r="AA4" s="373" t="s">
        <v>6</v>
      </c>
      <c r="AB4" s="374"/>
      <c r="AC4" s="374"/>
      <c r="AD4" s="374"/>
      <c r="AE4" s="374"/>
      <c r="AF4" s="303"/>
      <c r="AG4" s="381" t="s">
        <v>1</v>
      </c>
      <c r="AH4" s="368"/>
      <c r="AI4" s="382"/>
      <c r="AJ4" s="367"/>
      <c r="AK4" s="367"/>
      <c r="AL4" s="383"/>
    </row>
    <row r="5" spans="1:38" s="255" customFormat="1" ht="15.75" thickBot="1" x14ac:dyDescent="0.3">
      <c r="A5" s="302"/>
      <c r="B5" s="301"/>
      <c r="C5" s="367" t="s">
        <v>129</v>
      </c>
      <c r="D5" s="368"/>
      <c r="E5" s="367" t="s">
        <v>130</v>
      </c>
      <c r="F5" s="368"/>
      <c r="G5" s="369" t="s">
        <v>77</v>
      </c>
      <c r="H5" s="370"/>
      <c r="I5" s="367" t="s">
        <v>129</v>
      </c>
      <c r="J5" s="368"/>
      <c r="K5" s="367" t="s">
        <v>130</v>
      </c>
      <c r="L5" s="368"/>
      <c r="M5" s="371" t="s">
        <v>77</v>
      </c>
      <c r="N5" s="380"/>
      <c r="O5" s="367" t="s">
        <v>129</v>
      </c>
      <c r="P5" s="368"/>
      <c r="Q5" s="367" t="s">
        <v>130</v>
      </c>
      <c r="R5" s="368"/>
      <c r="S5" s="371" t="s">
        <v>77</v>
      </c>
      <c r="T5" s="376"/>
      <c r="U5" s="367" t="s">
        <v>129</v>
      </c>
      <c r="V5" s="368"/>
      <c r="W5" s="367" t="s">
        <v>130</v>
      </c>
      <c r="X5" s="368"/>
      <c r="Y5" s="367" t="s">
        <v>77</v>
      </c>
      <c r="Z5" s="375"/>
      <c r="AA5" s="367" t="s">
        <v>129</v>
      </c>
      <c r="AB5" s="368"/>
      <c r="AC5" s="367" t="s">
        <v>130</v>
      </c>
      <c r="AD5" s="368"/>
      <c r="AE5" s="371" t="s">
        <v>77</v>
      </c>
      <c r="AF5" s="372"/>
      <c r="AG5" s="367" t="s">
        <v>129</v>
      </c>
      <c r="AH5" s="368"/>
      <c r="AI5" s="367" t="s">
        <v>130</v>
      </c>
      <c r="AJ5" s="368"/>
      <c r="AK5" s="369" t="s">
        <v>77</v>
      </c>
      <c r="AL5" s="370"/>
    </row>
    <row r="6" spans="1:38" s="255" customFormat="1" ht="15.75" thickBot="1" x14ac:dyDescent="0.3">
      <c r="A6" s="300"/>
      <c r="B6" s="299"/>
      <c r="C6" s="294" t="s">
        <v>48</v>
      </c>
      <c r="D6" s="295" t="s">
        <v>49</v>
      </c>
      <c r="E6" s="295" t="s">
        <v>48</v>
      </c>
      <c r="F6" s="295" t="s">
        <v>49</v>
      </c>
      <c r="G6" s="295" t="s">
        <v>48</v>
      </c>
      <c r="H6" s="298" t="s">
        <v>49</v>
      </c>
      <c r="I6" s="294" t="s">
        <v>48</v>
      </c>
      <c r="J6" s="293" t="s">
        <v>49</v>
      </c>
      <c r="K6" s="295" t="s">
        <v>48</v>
      </c>
      <c r="L6" s="293" t="s">
        <v>49</v>
      </c>
      <c r="M6" s="295" t="s">
        <v>48</v>
      </c>
      <c r="N6" s="290" t="s">
        <v>49</v>
      </c>
      <c r="O6" s="294" t="s">
        <v>48</v>
      </c>
      <c r="P6" s="293" t="s">
        <v>49</v>
      </c>
      <c r="Q6" s="295" t="s">
        <v>48</v>
      </c>
      <c r="R6" s="293" t="s">
        <v>49</v>
      </c>
      <c r="S6" s="295" t="s">
        <v>48</v>
      </c>
      <c r="T6" s="290" t="s">
        <v>49</v>
      </c>
      <c r="U6" s="294" t="s">
        <v>48</v>
      </c>
      <c r="V6" s="293" t="s">
        <v>49</v>
      </c>
      <c r="W6" s="295" t="s">
        <v>48</v>
      </c>
      <c r="X6" s="293" t="s">
        <v>49</v>
      </c>
      <c r="Y6" s="295" t="s">
        <v>48</v>
      </c>
      <c r="Z6" s="297" t="s">
        <v>49</v>
      </c>
      <c r="AA6" s="296" t="s">
        <v>48</v>
      </c>
      <c r="AB6" s="292" t="s">
        <v>49</v>
      </c>
      <c r="AC6" s="292" t="s">
        <v>48</v>
      </c>
      <c r="AD6" s="292" t="s">
        <v>49</v>
      </c>
      <c r="AE6" s="295" t="s">
        <v>48</v>
      </c>
      <c r="AF6" s="290" t="s">
        <v>49</v>
      </c>
      <c r="AG6" s="294" t="s">
        <v>48</v>
      </c>
      <c r="AH6" s="293" t="s">
        <v>49</v>
      </c>
      <c r="AI6" s="292" t="s">
        <v>48</v>
      </c>
      <c r="AJ6" s="292" t="s">
        <v>49</v>
      </c>
      <c r="AK6" s="291" t="s">
        <v>48</v>
      </c>
      <c r="AL6" s="290" t="s">
        <v>49</v>
      </c>
    </row>
    <row r="7" spans="1:38" s="255" customFormat="1" ht="30" x14ac:dyDescent="0.25">
      <c r="A7" s="285"/>
      <c r="B7" s="289" t="s">
        <v>17</v>
      </c>
      <c r="C7" s="236">
        <v>1107</v>
      </c>
      <c r="D7" s="278">
        <f t="shared" ref="D7:D14" si="0">C7/$C$14</f>
        <v>0.85153846153846158</v>
      </c>
      <c r="E7" s="236">
        <v>1050</v>
      </c>
      <c r="F7" s="278">
        <f t="shared" ref="F7:F14" si="1">E7/$E$14</f>
        <v>0.85644371941272435</v>
      </c>
      <c r="G7" s="279">
        <f t="shared" ref="G7:G14" si="2">E7-C7</f>
        <v>-57</v>
      </c>
      <c r="H7" s="278">
        <f t="shared" ref="H7:H14" si="3">G7/C7</f>
        <v>-5.1490514905149054E-2</v>
      </c>
      <c r="I7" s="236">
        <v>745</v>
      </c>
      <c r="J7" s="278">
        <f t="shared" ref="J7:J14" si="4">I7/$I$14</f>
        <v>0.78503688092729185</v>
      </c>
      <c r="K7" s="236">
        <v>769</v>
      </c>
      <c r="L7" s="278">
        <f t="shared" ref="L7:L14" si="5">K7/$K$14</f>
        <v>0.77834008097165996</v>
      </c>
      <c r="M7" s="279">
        <f t="shared" ref="M7:M14" si="6">K7-I7</f>
        <v>24</v>
      </c>
      <c r="N7" s="278">
        <f t="shared" ref="N7:N14" si="7">M7/I7</f>
        <v>3.2214765100671144E-2</v>
      </c>
      <c r="O7" s="236">
        <v>93</v>
      </c>
      <c r="P7" s="278">
        <f t="shared" ref="P7:P14" si="8">O7/$O$14</f>
        <v>0.85321100917431192</v>
      </c>
      <c r="Q7" s="236">
        <v>107</v>
      </c>
      <c r="R7" s="278">
        <f t="shared" ref="R7:R14" si="9">Q7/$Q$14</f>
        <v>0.84251968503937003</v>
      </c>
      <c r="S7" s="279">
        <f t="shared" ref="S7:S14" si="10">Q7-O7</f>
        <v>14</v>
      </c>
      <c r="T7" s="278">
        <f t="shared" ref="T7:T14" si="11">S7/O7</f>
        <v>0.15053763440860216</v>
      </c>
      <c r="U7" s="236">
        <v>987</v>
      </c>
      <c r="V7" s="278">
        <f t="shared" ref="V7:V14" si="12">U7/$U$14</f>
        <v>0.71058315334773214</v>
      </c>
      <c r="W7" s="236">
        <v>960</v>
      </c>
      <c r="X7" s="278">
        <f t="shared" ref="X7:X14" si="13">W7/$W$14</f>
        <v>0.67892503536067894</v>
      </c>
      <c r="Y7" s="279">
        <f t="shared" ref="Y7:Y14" si="14">W7-U7</f>
        <v>-27</v>
      </c>
      <c r="Z7" s="278">
        <f t="shared" ref="Z7:Z14" si="15">Y7/U7</f>
        <v>-2.7355623100303952E-2</v>
      </c>
      <c r="AA7" s="236">
        <v>337</v>
      </c>
      <c r="AB7" s="278">
        <f t="shared" ref="AB7:AB14" si="16">AA7/$AA$14</f>
        <v>0.43994778067885115</v>
      </c>
      <c r="AC7" s="236">
        <v>348</v>
      </c>
      <c r="AD7" s="278">
        <f t="shared" ref="AD7:AD14" si="17">AC7/$AC$14</f>
        <v>0.42699386503067482</v>
      </c>
      <c r="AE7" s="279">
        <f t="shared" ref="AE7:AE14" si="18">AC7-AA7</f>
        <v>11</v>
      </c>
      <c r="AF7" s="278">
        <f t="shared" ref="AF7:AF14" si="19">AE7/AA7</f>
        <v>3.2640949554896145E-2</v>
      </c>
      <c r="AG7" s="279">
        <f t="shared" ref="AG7:AG13" si="20">C7+I7+O7+U7+AA7</f>
        <v>3269</v>
      </c>
      <c r="AH7" s="278">
        <f t="shared" ref="AH7:AH14" si="21">AG7/$AG$14</f>
        <v>0.72435187236871257</v>
      </c>
      <c r="AI7" s="279">
        <f t="shared" ref="AI7:AI13" si="22">E7+K7+Q7+W7+AC7</f>
        <v>3234</v>
      </c>
      <c r="AJ7" s="278">
        <f t="shared" ref="AJ7:AJ14" si="23">AI7/$AI$14</f>
        <v>0.70765864332603934</v>
      </c>
      <c r="AK7" s="288">
        <f t="shared" ref="AK7:AK14" si="24">AI7-AG7</f>
        <v>-35</v>
      </c>
      <c r="AL7" s="287">
        <f t="shared" ref="AL7:AL14" si="25">AK7/AG7</f>
        <v>-1.0706638115631691E-2</v>
      </c>
    </row>
    <row r="8" spans="1:38" s="255" customFormat="1" ht="30" x14ac:dyDescent="0.25">
      <c r="A8" s="281"/>
      <c r="B8" s="286" t="s">
        <v>18</v>
      </c>
      <c r="C8" s="236">
        <v>66</v>
      </c>
      <c r="D8" s="278">
        <f t="shared" si="0"/>
        <v>5.0769230769230768E-2</v>
      </c>
      <c r="E8" s="236">
        <v>58</v>
      </c>
      <c r="F8" s="278">
        <f t="shared" si="1"/>
        <v>4.730831973898858E-2</v>
      </c>
      <c r="G8" s="279">
        <f t="shared" si="2"/>
        <v>-8</v>
      </c>
      <c r="H8" s="278">
        <f t="shared" si="3"/>
        <v>-0.12121212121212122</v>
      </c>
      <c r="I8" s="236">
        <v>86</v>
      </c>
      <c r="J8" s="278">
        <f t="shared" si="4"/>
        <v>9.0621707060063228E-2</v>
      </c>
      <c r="K8" s="236">
        <v>91</v>
      </c>
      <c r="L8" s="278">
        <f t="shared" si="5"/>
        <v>9.2105263157894732E-2</v>
      </c>
      <c r="M8" s="279">
        <f t="shared" si="6"/>
        <v>5</v>
      </c>
      <c r="N8" s="278">
        <f t="shared" si="7"/>
        <v>5.8139534883720929E-2</v>
      </c>
      <c r="O8" s="236">
        <v>8</v>
      </c>
      <c r="P8" s="278">
        <f t="shared" si="8"/>
        <v>7.3394495412844041E-2</v>
      </c>
      <c r="Q8" s="236">
        <v>9</v>
      </c>
      <c r="R8" s="278">
        <f t="shared" si="9"/>
        <v>7.0866141732283464E-2</v>
      </c>
      <c r="S8" s="279">
        <f t="shared" si="10"/>
        <v>1</v>
      </c>
      <c r="T8" s="278">
        <f t="shared" si="11"/>
        <v>0.125</v>
      </c>
      <c r="U8" s="236">
        <v>93</v>
      </c>
      <c r="V8" s="278">
        <f t="shared" si="12"/>
        <v>6.6954643628509725E-2</v>
      </c>
      <c r="W8" s="236">
        <v>106</v>
      </c>
      <c r="X8" s="278">
        <f t="shared" si="13"/>
        <v>7.4964639321074958E-2</v>
      </c>
      <c r="Y8" s="279">
        <f t="shared" si="14"/>
        <v>13</v>
      </c>
      <c r="Z8" s="278">
        <f t="shared" si="15"/>
        <v>0.13978494623655913</v>
      </c>
      <c r="AA8" s="236">
        <v>57</v>
      </c>
      <c r="AB8" s="278">
        <f t="shared" si="16"/>
        <v>7.4412532637075715E-2</v>
      </c>
      <c r="AC8" s="236">
        <v>54</v>
      </c>
      <c r="AD8" s="278">
        <f t="shared" si="17"/>
        <v>6.6257668711656448E-2</v>
      </c>
      <c r="AE8" s="279">
        <f t="shared" si="18"/>
        <v>-3</v>
      </c>
      <c r="AF8" s="278">
        <f t="shared" si="19"/>
        <v>-5.2631578947368418E-2</v>
      </c>
      <c r="AG8" s="279">
        <f t="shared" si="20"/>
        <v>310</v>
      </c>
      <c r="AH8" s="278">
        <f t="shared" si="21"/>
        <v>6.8690449811655216E-2</v>
      </c>
      <c r="AI8" s="279">
        <f t="shared" si="22"/>
        <v>318</v>
      </c>
      <c r="AJ8" s="283">
        <f t="shared" si="23"/>
        <v>6.9584245076586435E-2</v>
      </c>
      <c r="AK8" s="279">
        <f t="shared" si="24"/>
        <v>8</v>
      </c>
      <c r="AL8" s="282">
        <f t="shared" si="25"/>
        <v>2.5806451612903226E-2</v>
      </c>
    </row>
    <row r="9" spans="1:38" s="255" customFormat="1" ht="45" x14ac:dyDescent="0.25">
      <c r="A9" s="281"/>
      <c r="B9" s="286" t="s">
        <v>19</v>
      </c>
      <c r="C9" s="236">
        <v>19</v>
      </c>
      <c r="D9" s="278">
        <f t="shared" si="0"/>
        <v>1.4615384615384615E-2</v>
      </c>
      <c r="E9" s="236">
        <v>22</v>
      </c>
      <c r="F9" s="278">
        <f t="shared" si="1"/>
        <v>1.794453507340946E-2</v>
      </c>
      <c r="G9" s="279">
        <f t="shared" si="2"/>
        <v>3</v>
      </c>
      <c r="H9" s="278">
        <f t="shared" si="3"/>
        <v>0.15789473684210525</v>
      </c>
      <c r="I9" s="236">
        <v>14</v>
      </c>
      <c r="J9" s="278">
        <f t="shared" si="4"/>
        <v>1.4752370916754479E-2</v>
      </c>
      <c r="K9" s="236">
        <v>14</v>
      </c>
      <c r="L9" s="278">
        <f t="shared" si="5"/>
        <v>1.417004048582996E-2</v>
      </c>
      <c r="M9" s="279">
        <f t="shared" si="6"/>
        <v>0</v>
      </c>
      <c r="N9" s="278">
        <f t="shared" si="7"/>
        <v>0</v>
      </c>
      <c r="O9" s="236">
        <v>2</v>
      </c>
      <c r="P9" s="278">
        <f t="shared" si="8"/>
        <v>1.834862385321101E-2</v>
      </c>
      <c r="Q9" s="236">
        <v>2</v>
      </c>
      <c r="R9" s="278">
        <f t="shared" si="9"/>
        <v>1.5748031496062992E-2</v>
      </c>
      <c r="S9" s="279">
        <f t="shared" si="10"/>
        <v>0</v>
      </c>
      <c r="T9" s="278">
        <f t="shared" si="11"/>
        <v>0</v>
      </c>
      <c r="U9" s="236">
        <v>7</v>
      </c>
      <c r="V9" s="278">
        <f t="shared" si="12"/>
        <v>5.0395968322534193E-3</v>
      </c>
      <c r="W9" s="236">
        <v>10</v>
      </c>
      <c r="X9" s="278">
        <f t="shared" si="13"/>
        <v>7.0721357850070717E-3</v>
      </c>
      <c r="Y9" s="279">
        <f t="shared" si="14"/>
        <v>3</v>
      </c>
      <c r="Z9" s="278">
        <f t="shared" si="15"/>
        <v>0.42857142857142855</v>
      </c>
      <c r="AA9" s="236">
        <v>20</v>
      </c>
      <c r="AB9" s="278">
        <f t="shared" si="16"/>
        <v>2.6109660574412531E-2</v>
      </c>
      <c r="AC9" s="236">
        <v>23</v>
      </c>
      <c r="AD9" s="278">
        <f t="shared" si="17"/>
        <v>2.8220858895705522E-2</v>
      </c>
      <c r="AE9" s="279">
        <f t="shared" si="18"/>
        <v>3</v>
      </c>
      <c r="AF9" s="278">
        <f t="shared" si="19"/>
        <v>0.15</v>
      </c>
      <c r="AG9" s="279">
        <f t="shared" si="20"/>
        <v>62</v>
      </c>
      <c r="AH9" s="278">
        <f t="shared" si="21"/>
        <v>1.3738089962331043E-2</v>
      </c>
      <c r="AI9" s="279">
        <f t="shared" si="22"/>
        <v>71</v>
      </c>
      <c r="AJ9" s="283">
        <f t="shared" si="23"/>
        <v>1.5536105032822756E-2</v>
      </c>
      <c r="AK9" s="279">
        <f t="shared" si="24"/>
        <v>9</v>
      </c>
      <c r="AL9" s="282">
        <f t="shared" si="25"/>
        <v>0.14516129032258066</v>
      </c>
    </row>
    <row r="10" spans="1:38" s="255" customFormat="1" ht="30" x14ac:dyDescent="0.25">
      <c r="A10" s="285"/>
      <c r="B10" s="284" t="s">
        <v>20</v>
      </c>
      <c r="C10" s="236">
        <v>4</v>
      </c>
      <c r="D10" s="278">
        <f t="shared" si="0"/>
        <v>3.0769230769230769E-3</v>
      </c>
      <c r="E10" s="236">
        <v>5</v>
      </c>
      <c r="F10" s="278">
        <f t="shared" si="1"/>
        <v>4.0783034257748773E-3</v>
      </c>
      <c r="G10" s="279">
        <f t="shared" si="2"/>
        <v>1</v>
      </c>
      <c r="H10" s="278">
        <f t="shared" si="3"/>
        <v>0.25</v>
      </c>
      <c r="I10" s="236">
        <v>10</v>
      </c>
      <c r="J10" s="278">
        <f t="shared" si="4"/>
        <v>1.053740779768177E-2</v>
      </c>
      <c r="K10" s="236">
        <v>11</v>
      </c>
      <c r="L10" s="278">
        <f t="shared" si="5"/>
        <v>1.1133603238866396E-2</v>
      </c>
      <c r="M10" s="279">
        <f t="shared" si="6"/>
        <v>1</v>
      </c>
      <c r="N10" s="278">
        <f t="shared" si="7"/>
        <v>0.1</v>
      </c>
      <c r="O10" s="236">
        <v>0</v>
      </c>
      <c r="P10" s="278">
        <f t="shared" si="8"/>
        <v>0</v>
      </c>
      <c r="Q10" s="236">
        <v>0</v>
      </c>
      <c r="R10" s="278">
        <f t="shared" si="9"/>
        <v>0</v>
      </c>
      <c r="S10" s="279">
        <f t="shared" si="10"/>
        <v>0</v>
      </c>
      <c r="T10" s="278" t="e">
        <f t="shared" si="11"/>
        <v>#DIV/0!</v>
      </c>
      <c r="U10" s="236">
        <v>22</v>
      </c>
      <c r="V10" s="278">
        <f t="shared" si="12"/>
        <v>1.5838732901367891E-2</v>
      </c>
      <c r="W10" s="236">
        <v>23</v>
      </c>
      <c r="X10" s="278">
        <f t="shared" si="13"/>
        <v>1.6265912305516265E-2</v>
      </c>
      <c r="Y10" s="279">
        <f t="shared" si="14"/>
        <v>1</v>
      </c>
      <c r="Z10" s="278">
        <f t="shared" si="15"/>
        <v>4.5454545454545456E-2</v>
      </c>
      <c r="AA10" s="236">
        <v>24</v>
      </c>
      <c r="AB10" s="278">
        <f t="shared" si="16"/>
        <v>3.1331592689295036E-2</v>
      </c>
      <c r="AC10" s="236">
        <v>27</v>
      </c>
      <c r="AD10" s="278">
        <f t="shared" si="17"/>
        <v>3.3128834355828224E-2</v>
      </c>
      <c r="AE10" s="279">
        <f t="shared" si="18"/>
        <v>3</v>
      </c>
      <c r="AF10" s="278">
        <f t="shared" si="19"/>
        <v>0.125</v>
      </c>
      <c r="AG10" s="279">
        <f t="shared" si="20"/>
        <v>60</v>
      </c>
      <c r="AH10" s="278">
        <f t="shared" si="21"/>
        <v>1.3294925769997783E-2</v>
      </c>
      <c r="AI10" s="279">
        <f t="shared" si="22"/>
        <v>66</v>
      </c>
      <c r="AJ10" s="283">
        <f t="shared" si="23"/>
        <v>1.4442013129102845E-2</v>
      </c>
      <c r="AK10" s="279">
        <f t="shared" si="24"/>
        <v>6</v>
      </c>
      <c r="AL10" s="282">
        <f t="shared" si="25"/>
        <v>0.1</v>
      </c>
    </row>
    <row r="11" spans="1:38" s="255" customFormat="1" ht="16.5" customHeight="1" x14ac:dyDescent="0.25">
      <c r="A11" s="281"/>
      <c r="B11" s="284" t="s">
        <v>21</v>
      </c>
      <c r="C11" s="236">
        <v>52</v>
      </c>
      <c r="D11" s="278">
        <f t="shared" si="0"/>
        <v>0.04</v>
      </c>
      <c r="E11" s="236">
        <v>47</v>
      </c>
      <c r="F11" s="278">
        <f t="shared" si="1"/>
        <v>3.8336052202283852E-2</v>
      </c>
      <c r="G11" s="279">
        <f t="shared" si="2"/>
        <v>-5</v>
      </c>
      <c r="H11" s="278">
        <f t="shared" si="3"/>
        <v>-9.6153846153846159E-2</v>
      </c>
      <c r="I11" s="236">
        <v>41</v>
      </c>
      <c r="J11" s="278">
        <f t="shared" si="4"/>
        <v>4.3203371970495258E-2</v>
      </c>
      <c r="K11" s="236">
        <v>45</v>
      </c>
      <c r="L11" s="278">
        <f t="shared" si="5"/>
        <v>4.5546558704453441E-2</v>
      </c>
      <c r="M11" s="279">
        <f t="shared" si="6"/>
        <v>4</v>
      </c>
      <c r="N11" s="278">
        <f t="shared" si="7"/>
        <v>9.7560975609756101E-2</v>
      </c>
      <c r="O11" s="236">
        <v>2</v>
      </c>
      <c r="P11" s="278">
        <f t="shared" si="8"/>
        <v>1.834862385321101E-2</v>
      </c>
      <c r="Q11" s="236">
        <v>5</v>
      </c>
      <c r="R11" s="278">
        <f t="shared" si="9"/>
        <v>3.937007874015748E-2</v>
      </c>
      <c r="S11" s="279">
        <f t="shared" si="10"/>
        <v>3</v>
      </c>
      <c r="T11" s="278">
        <f t="shared" si="11"/>
        <v>1.5</v>
      </c>
      <c r="U11" s="236">
        <v>42</v>
      </c>
      <c r="V11" s="278">
        <f t="shared" si="12"/>
        <v>3.0237580993520519E-2</v>
      </c>
      <c r="W11" s="236">
        <v>42</v>
      </c>
      <c r="X11" s="278">
        <f t="shared" si="13"/>
        <v>2.9702970297029702E-2</v>
      </c>
      <c r="Y11" s="279">
        <f t="shared" si="14"/>
        <v>0</v>
      </c>
      <c r="Z11" s="278">
        <f t="shared" si="15"/>
        <v>0</v>
      </c>
      <c r="AA11" s="236">
        <v>23</v>
      </c>
      <c r="AB11" s="278">
        <f t="shared" si="16"/>
        <v>3.0026109660574413E-2</v>
      </c>
      <c r="AC11" s="236">
        <v>29</v>
      </c>
      <c r="AD11" s="278">
        <f t="shared" si="17"/>
        <v>3.5582822085889573E-2</v>
      </c>
      <c r="AE11" s="279">
        <f t="shared" si="18"/>
        <v>6</v>
      </c>
      <c r="AF11" s="278">
        <f t="shared" si="19"/>
        <v>0.2608695652173913</v>
      </c>
      <c r="AG11" s="279">
        <f t="shared" si="20"/>
        <v>160</v>
      </c>
      <c r="AH11" s="278">
        <f t="shared" si="21"/>
        <v>3.5453135386660756E-2</v>
      </c>
      <c r="AI11" s="279">
        <f t="shared" si="22"/>
        <v>168</v>
      </c>
      <c r="AJ11" s="283">
        <f t="shared" si="23"/>
        <v>3.6761487964989056E-2</v>
      </c>
      <c r="AK11" s="279">
        <f t="shared" si="24"/>
        <v>8</v>
      </c>
      <c r="AL11" s="282">
        <f t="shared" si="25"/>
        <v>0.05</v>
      </c>
    </row>
    <row r="12" spans="1:38" s="255" customFormat="1" ht="45" x14ac:dyDescent="0.25">
      <c r="A12" s="281"/>
      <c r="B12" s="284" t="s">
        <v>22</v>
      </c>
      <c r="C12" s="236">
        <v>32</v>
      </c>
      <c r="D12" s="278">
        <f t="shared" si="0"/>
        <v>2.4615384615384615E-2</v>
      </c>
      <c r="E12" s="236">
        <v>27</v>
      </c>
      <c r="F12" s="278">
        <f t="shared" si="1"/>
        <v>2.2022838499184339E-2</v>
      </c>
      <c r="G12" s="279">
        <f t="shared" si="2"/>
        <v>-5</v>
      </c>
      <c r="H12" s="278">
        <f t="shared" si="3"/>
        <v>-0.15625</v>
      </c>
      <c r="I12" s="236">
        <v>34</v>
      </c>
      <c r="J12" s="278">
        <f t="shared" si="4"/>
        <v>3.5827186512118019E-2</v>
      </c>
      <c r="K12" s="236">
        <v>37</v>
      </c>
      <c r="L12" s="278">
        <f t="shared" si="5"/>
        <v>3.7449392712550607E-2</v>
      </c>
      <c r="M12" s="279">
        <f t="shared" si="6"/>
        <v>3</v>
      </c>
      <c r="N12" s="278">
        <f t="shared" si="7"/>
        <v>8.8235294117647065E-2</v>
      </c>
      <c r="O12" s="236">
        <v>2</v>
      </c>
      <c r="P12" s="278">
        <f t="shared" si="8"/>
        <v>1.834862385321101E-2</v>
      </c>
      <c r="Q12" s="236">
        <v>3</v>
      </c>
      <c r="R12" s="278">
        <f t="shared" si="9"/>
        <v>2.3622047244094488E-2</v>
      </c>
      <c r="S12" s="279">
        <f t="shared" si="10"/>
        <v>1</v>
      </c>
      <c r="T12" s="278">
        <f t="shared" si="11"/>
        <v>0.5</v>
      </c>
      <c r="U12" s="236">
        <v>196</v>
      </c>
      <c r="V12" s="278">
        <f t="shared" si="12"/>
        <v>0.14110871130309574</v>
      </c>
      <c r="W12" s="236">
        <v>233</v>
      </c>
      <c r="X12" s="278">
        <f t="shared" si="13"/>
        <v>0.16478076379066478</v>
      </c>
      <c r="Y12" s="279">
        <f t="shared" si="14"/>
        <v>37</v>
      </c>
      <c r="Z12" s="278">
        <f t="shared" si="15"/>
        <v>0.18877551020408162</v>
      </c>
      <c r="AA12" s="236">
        <v>292</v>
      </c>
      <c r="AB12" s="278">
        <f t="shared" si="16"/>
        <v>0.38120104438642299</v>
      </c>
      <c r="AC12" s="236">
        <v>321</v>
      </c>
      <c r="AD12" s="278">
        <f t="shared" si="17"/>
        <v>0.39386503067484663</v>
      </c>
      <c r="AE12" s="279">
        <f t="shared" si="18"/>
        <v>29</v>
      </c>
      <c r="AF12" s="278">
        <f t="shared" si="19"/>
        <v>9.9315068493150679E-2</v>
      </c>
      <c r="AG12" s="279">
        <f t="shared" si="20"/>
        <v>556</v>
      </c>
      <c r="AH12" s="278">
        <f t="shared" si="21"/>
        <v>0.12319964546864613</v>
      </c>
      <c r="AI12" s="279">
        <f t="shared" si="22"/>
        <v>621</v>
      </c>
      <c r="AJ12" s="283">
        <f t="shared" si="23"/>
        <v>0.13588621444201313</v>
      </c>
      <c r="AK12" s="279">
        <f t="shared" si="24"/>
        <v>65</v>
      </c>
      <c r="AL12" s="282">
        <f t="shared" si="25"/>
        <v>0.11690647482014388</v>
      </c>
    </row>
    <row r="13" spans="1:38" s="255" customFormat="1" ht="45.75" thickBot="1" x14ac:dyDescent="0.3">
      <c r="A13" s="281"/>
      <c r="B13" s="280" t="s">
        <v>23</v>
      </c>
      <c r="C13" s="236">
        <v>20</v>
      </c>
      <c r="D13" s="278">
        <f t="shared" si="0"/>
        <v>1.5384615384615385E-2</v>
      </c>
      <c r="E13" s="236">
        <v>17</v>
      </c>
      <c r="F13" s="278">
        <f t="shared" si="1"/>
        <v>1.3866231647634585E-2</v>
      </c>
      <c r="G13" s="279">
        <f t="shared" si="2"/>
        <v>-3</v>
      </c>
      <c r="H13" s="278">
        <f t="shared" si="3"/>
        <v>-0.15</v>
      </c>
      <c r="I13" s="236">
        <v>19</v>
      </c>
      <c r="J13" s="278">
        <f t="shared" si="4"/>
        <v>2.0021074815595362E-2</v>
      </c>
      <c r="K13" s="236">
        <v>21</v>
      </c>
      <c r="L13" s="278">
        <f t="shared" si="5"/>
        <v>2.1255060728744939E-2</v>
      </c>
      <c r="M13" s="279">
        <f t="shared" si="6"/>
        <v>2</v>
      </c>
      <c r="N13" s="278">
        <f t="shared" si="7"/>
        <v>0.10526315789473684</v>
      </c>
      <c r="O13" s="236">
        <v>2</v>
      </c>
      <c r="P13" s="278">
        <f t="shared" si="8"/>
        <v>1.834862385321101E-2</v>
      </c>
      <c r="Q13" s="236">
        <v>1</v>
      </c>
      <c r="R13" s="278">
        <f t="shared" si="9"/>
        <v>7.874015748031496E-3</v>
      </c>
      <c r="S13" s="279">
        <f t="shared" si="10"/>
        <v>-1</v>
      </c>
      <c r="T13" s="278">
        <f t="shared" si="11"/>
        <v>-0.5</v>
      </c>
      <c r="U13" s="236">
        <v>42</v>
      </c>
      <c r="V13" s="278">
        <f t="shared" si="12"/>
        <v>3.0237580993520519E-2</v>
      </c>
      <c r="W13" s="236">
        <v>40</v>
      </c>
      <c r="X13" s="278">
        <f t="shared" si="13"/>
        <v>2.8288543140028287E-2</v>
      </c>
      <c r="Y13" s="279">
        <f t="shared" si="14"/>
        <v>-2</v>
      </c>
      <c r="Z13" s="278">
        <f t="shared" si="15"/>
        <v>-4.7619047619047616E-2</v>
      </c>
      <c r="AA13" s="236">
        <v>13</v>
      </c>
      <c r="AB13" s="278">
        <f t="shared" si="16"/>
        <v>1.6971279373368148E-2</v>
      </c>
      <c r="AC13" s="236">
        <v>13</v>
      </c>
      <c r="AD13" s="278">
        <f t="shared" si="17"/>
        <v>1.5950920245398775E-2</v>
      </c>
      <c r="AE13" s="279">
        <f t="shared" si="18"/>
        <v>0</v>
      </c>
      <c r="AF13" s="278">
        <f t="shared" si="19"/>
        <v>0</v>
      </c>
      <c r="AG13" s="279">
        <f t="shared" si="20"/>
        <v>96</v>
      </c>
      <c r="AH13" s="278">
        <f t="shared" si="21"/>
        <v>2.1271881231996456E-2</v>
      </c>
      <c r="AI13" s="276">
        <f t="shared" si="22"/>
        <v>92</v>
      </c>
      <c r="AJ13" s="277">
        <f t="shared" si="23"/>
        <v>2.013129102844639E-2</v>
      </c>
      <c r="AK13" s="276">
        <f t="shared" si="24"/>
        <v>-4</v>
      </c>
      <c r="AL13" s="275">
        <f t="shared" si="25"/>
        <v>-4.1666666666666664E-2</v>
      </c>
    </row>
    <row r="14" spans="1:38" s="255" customFormat="1" ht="15.75" thickBot="1" x14ac:dyDescent="0.3">
      <c r="A14" s="274"/>
      <c r="B14" s="273" t="s">
        <v>16</v>
      </c>
      <c r="C14" s="269">
        <f>SUM(C7:C13)</f>
        <v>1300</v>
      </c>
      <c r="D14" s="268">
        <f t="shared" si="0"/>
        <v>1</v>
      </c>
      <c r="E14" s="271">
        <f>SUM(E7:E13)</f>
        <v>1226</v>
      </c>
      <c r="F14" s="272">
        <f t="shared" si="1"/>
        <v>1</v>
      </c>
      <c r="G14" s="271">
        <f t="shared" si="2"/>
        <v>-74</v>
      </c>
      <c r="H14" s="270">
        <f t="shared" si="3"/>
        <v>-5.6923076923076923E-2</v>
      </c>
      <c r="I14" s="269">
        <f>SUM(I7:I13)</f>
        <v>949</v>
      </c>
      <c r="J14" s="268">
        <f t="shared" si="4"/>
        <v>1</v>
      </c>
      <c r="K14" s="271">
        <f>SUM(K7:K13)</f>
        <v>988</v>
      </c>
      <c r="L14" s="272">
        <f t="shared" si="5"/>
        <v>1</v>
      </c>
      <c r="M14" s="271">
        <f t="shared" si="6"/>
        <v>39</v>
      </c>
      <c r="N14" s="270">
        <f t="shared" si="7"/>
        <v>4.1095890410958902E-2</v>
      </c>
      <c r="O14" s="269">
        <f>SUM(O7:O13)</f>
        <v>109</v>
      </c>
      <c r="P14" s="268">
        <f t="shared" si="8"/>
        <v>1</v>
      </c>
      <c r="Q14" s="271">
        <f>SUM(Q7:Q13)</f>
        <v>127</v>
      </c>
      <c r="R14" s="272">
        <f t="shared" si="9"/>
        <v>1</v>
      </c>
      <c r="S14" s="271">
        <f t="shared" si="10"/>
        <v>18</v>
      </c>
      <c r="T14" s="270">
        <f t="shared" si="11"/>
        <v>0.16513761467889909</v>
      </c>
      <c r="U14" s="269">
        <f>SUM(U7:U13)</f>
        <v>1389</v>
      </c>
      <c r="V14" s="268">
        <f t="shared" si="12"/>
        <v>1</v>
      </c>
      <c r="W14" s="271">
        <f>SUM(W7:W13)</f>
        <v>1414</v>
      </c>
      <c r="X14" s="272">
        <f t="shared" si="13"/>
        <v>1</v>
      </c>
      <c r="Y14" s="271">
        <f t="shared" si="14"/>
        <v>25</v>
      </c>
      <c r="Z14" s="270">
        <f t="shared" si="15"/>
        <v>1.7998560115190784E-2</v>
      </c>
      <c r="AA14" s="269">
        <f>SUM(AA7:AA13)</f>
        <v>766</v>
      </c>
      <c r="AB14" s="268">
        <f t="shared" si="16"/>
        <v>1</v>
      </c>
      <c r="AC14" s="271">
        <f>SUM(AC7:AC13)</f>
        <v>815</v>
      </c>
      <c r="AD14" s="272">
        <f t="shared" si="17"/>
        <v>1</v>
      </c>
      <c r="AE14" s="271">
        <f t="shared" si="18"/>
        <v>49</v>
      </c>
      <c r="AF14" s="270">
        <f t="shared" si="19"/>
        <v>6.3968668407310705E-2</v>
      </c>
      <c r="AG14" s="269">
        <f>SUM(AG7:AG13)</f>
        <v>4513</v>
      </c>
      <c r="AH14" s="268">
        <f t="shared" si="21"/>
        <v>1</v>
      </c>
      <c r="AI14" s="266">
        <f>SUM(AI7:AI13)</f>
        <v>4570</v>
      </c>
      <c r="AJ14" s="267">
        <f t="shared" si="23"/>
        <v>1</v>
      </c>
      <c r="AK14" s="266">
        <f t="shared" si="24"/>
        <v>57</v>
      </c>
      <c r="AL14" s="265">
        <f t="shared" si="25"/>
        <v>1.2630179481497895E-2</v>
      </c>
    </row>
    <row r="15" spans="1:38" s="255" customFormat="1" x14ac:dyDescent="0.25">
      <c r="A15" s="264"/>
      <c r="B15" s="264"/>
      <c r="C15" s="261"/>
      <c r="D15" s="256"/>
      <c r="E15" s="260"/>
      <c r="F15" s="256"/>
      <c r="G15" s="257"/>
      <c r="H15" s="256"/>
      <c r="I15" s="263"/>
      <c r="J15" s="256"/>
      <c r="K15" s="262"/>
      <c r="L15" s="256"/>
      <c r="M15" s="257"/>
      <c r="N15" s="256"/>
      <c r="O15" s="263"/>
      <c r="P15" s="256"/>
      <c r="Q15" s="262"/>
      <c r="R15" s="256"/>
      <c r="S15" s="257"/>
      <c r="T15" s="256"/>
      <c r="U15"/>
      <c r="V15" s="256"/>
      <c r="W15" s="260"/>
      <c r="X15" s="256"/>
      <c r="Y15" s="257"/>
      <c r="Z15" s="256"/>
      <c r="AA15" s="261"/>
      <c r="AB15" s="256"/>
      <c r="AC15" s="260"/>
      <c r="AD15" s="256"/>
      <c r="AE15" s="260"/>
      <c r="AF15" s="256"/>
      <c r="AG15" s="260"/>
      <c r="AH15" s="256"/>
      <c r="AI15" s="259"/>
      <c r="AJ15" s="258"/>
      <c r="AK15" s="257"/>
      <c r="AL15" s="256"/>
    </row>
    <row r="16" spans="1:38" s="253" customFormat="1" ht="18.75" x14ac:dyDescent="0.3">
      <c r="A16" s="17"/>
      <c r="B16" s="254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</row>
    <row r="17" spans="2:38" ht="18.75" x14ac:dyDescent="0.3">
      <c r="B17" s="252"/>
      <c r="AE17" s="17"/>
      <c r="AF17" s="17"/>
      <c r="AG17" s="17"/>
      <c r="AH17" s="17"/>
      <c r="AI17" s="17"/>
      <c r="AJ17" s="17"/>
      <c r="AK17" s="17"/>
      <c r="AL17" s="17"/>
    </row>
    <row r="18" spans="2:38" x14ac:dyDescent="0.25">
      <c r="AI18" s="17"/>
      <c r="AJ18" s="17"/>
      <c r="AK18" s="17"/>
      <c r="AL18" s="17"/>
    </row>
    <row r="19" spans="2:38" x14ac:dyDescent="0.25">
      <c r="AI19" s="17"/>
      <c r="AJ19" s="17"/>
      <c r="AK19" s="17"/>
      <c r="AL19" s="17"/>
    </row>
    <row r="20" spans="2:38" x14ac:dyDescent="0.25">
      <c r="AI20" s="17"/>
      <c r="AJ20" s="17"/>
      <c r="AK20" s="17"/>
      <c r="AL20" s="17"/>
    </row>
    <row r="21" spans="2:38" x14ac:dyDescent="0.25">
      <c r="AI21" s="17"/>
      <c r="AJ21" s="17"/>
      <c r="AK21" s="17"/>
      <c r="AL21" s="17"/>
    </row>
    <row r="22" spans="2:38" x14ac:dyDescent="0.25">
      <c r="AI22" s="17"/>
      <c r="AJ22" s="17"/>
      <c r="AK22" s="17"/>
      <c r="AL22" s="17"/>
    </row>
    <row r="23" spans="2:38" x14ac:dyDescent="0.25">
      <c r="AI23" s="17"/>
      <c r="AJ23" s="17"/>
      <c r="AK23" s="17"/>
      <c r="AL23" s="17"/>
    </row>
    <row r="24" spans="2:38" x14ac:dyDescent="0.25">
      <c r="AI24" s="17"/>
      <c r="AJ24" s="17"/>
      <c r="AK24" s="17"/>
      <c r="AL24" s="17"/>
    </row>
    <row r="25" spans="2:38" x14ac:dyDescent="0.25">
      <c r="AI25" s="17"/>
      <c r="AJ25" s="17"/>
      <c r="AK25" s="17"/>
      <c r="AL25" s="17"/>
    </row>
    <row r="26" spans="2:38" x14ac:dyDescent="0.25">
      <c r="AI26" s="17"/>
      <c r="AJ26" s="17"/>
      <c r="AK26" s="17"/>
      <c r="AL26" s="17"/>
    </row>
    <row r="27" spans="2:38" x14ac:dyDescent="0.25">
      <c r="AI27" s="17"/>
      <c r="AJ27" s="17"/>
      <c r="AK27" s="17"/>
      <c r="AL27" s="17"/>
    </row>
    <row r="28" spans="2:38" x14ac:dyDescent="0.25">
      <c r="AI28" s="17"/>
      <c r="AJ28" s="17"/>
      <c r="AK28" s="17"/>
      <c r="AL28" s="17"/>
    </row>
    <row r="29" spans="2:38" x14ac:dyDescent="0.25">
      <c r="AI29" s="17"/>
      <c r="AJ29" s="17"/>
      <c r="AK29" s="17"/>
      <c r="AL29" s="17"/>
    </row>
    <row r="30" spans="2:38" x14ac:dyDescent="0.25">
      <c r="AI30" s="17"/>
      <c r="AJ30" s="17"/>
      <c r="AK30" s="17"/>
      <c r="AL30" s="17"/>
    </row>
    <row r="31" spans="2:38" x14ac:dyDescent="0.25">
      <c r="AI31" s="17"/>
      <c r="AJ31" s="17"/>
      <c r="AK31" s="17"/>
      <c r="AL31" s="17"/>
    </row>
    <row r="32" spans="2:38" x14ac:dyDescent="0.25">
      <c r="AI32" s="17"/>
      <c r="AJ32" s="17"/>
      <c r="AK32" s="17"/>
      <c r="AL32" s="17"/>
    </row>
    <row r="33" spans="1:38" x14ac:dyDescent="0.25">
      <c r="AI33" s="17"/>
      <c r="AJ33" s="17"/>
      <c r="AK33" s="17"/>
      <c r="AL33" s="17"/>
    </row>
    <row r="34" spans="1:38" x14ac:dyDescent="0.25">
      <c r="AI34" s="17"/>
      <c r="AJ34" s="17"/>
      <c r="AK34" s="17"/>
      <c r="AL34" s="17"/>
    </row>
    <row r="35" spans="1:38" x14ac:dyDescent="0.25">
      <c r="AE35" s="17"/>
      <c r="AF35" s="17"/>
      <c r="AG35" s="17"/>
      <c r="AH35" s="17"/>
      <c r="AI35" s="17"/>
      <c r="AJ35" s="17"/>
      <c r="AK35" s="17"/>
      <c r="AL35" s="17"/>
    </row>
    <row r="36" spans="1:38" x14ac:dyDescent="0.25">
      <c r="A36" s="251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</row>
    <row r="37" spans="1:38" x14ac:dyDescent="0.25">
      <c r="A37" s="250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</row>
    <row r="38" spans="1:38" x14ac:dyDescent="0.2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</row>
    <row r="39" spans="1:38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</row>
    <row r="40" spans="1:38" x14ac:dyDescent="0.2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</row>
    <row r="41" spans="1:38" x14ac:dyDescent="0.2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</row>
    <row r="42" spans="1:38" x14ac:dyDescent="0.2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</row>
    <row r="43" spans="1:38" x14ac:dyDescent="0.2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</row>
    <row r="44" spans="1:38" x14ac:dyDescent="0.2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</row>
    <row r="45" spans="1:38" x14ac:dyDescent="0.2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</row>
    <row r="46" spans="1:38" x14ac:dyDescent="0.2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</row>
    <row r="47" spans="1:38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</row>
    <row r="48" spans="1:38" x14ac:dyDescent="0.2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</row>
    <row r="49" spans="1:38" x14ac:dyDescent="0.2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</row>
    <row r="50" spans="1:38" x14ac:dyDescent="0.2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</row>
    <row r="51" spans="1:38" x14ac:dyDescent="0.2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</row>
    <row r="52" spans="1:38" x14ac:dyDescent="0.2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</row>
    <row r="53" spans="1:38" x14ac:dyDescent="0.2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</row>
    <row r="54" spans="1:38" x14ac:dyDescent="0.2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</row>
    <row r="55" spans="1:38" x14ac:dyDescent="0.2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</row>
    <row r="56" spans="1:38" x14ac:dyDescent="0.2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</row>
    <row r="57" spans="1:38" x14ac:dyDescent="0.2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</row>
    <row r="58" spans="1:38" x14ac:dyDescent="0.2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</row>
    <row r="59" spans="1:38" x14ac:dyDescent="0.2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</row>
    <row r="60" spans="1:38" x14ac:dyDescent="0.2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</row>
    <row r="61" spans="1:38" x14ac:dyDescent="0.2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</row>
    <row r="62" spans="1:38" x14ac:dyDescent="0.2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</row>
    <row r="63" spans="1:38" x14ac:dyDescent="0.2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</row>
    <row r="64" spans="1:38" x14ac:dyDescent="0.2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</row>
    <row r="65" spans="1:38" x14ac:dyDescent="0.2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</row>
    <row r="66" spans="1:38" x14ac:dyDescent="0.2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</row>
    <row r="67" spans="1:38" x14ac:dyDescent="0.2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</row>
    <row r="68" spans="1:38" x14ac:dyDescent="0.2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</row>
    <row r="69" spans="1:38" x14ac:dyDescent="0.2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</row>
    <row r="70" spans="1:38" x14ac:dyDescent="0.2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</row>
    <row r="71" spans="1:38" x14ac:dyDescent="0.2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</row>
    <row r="72" spans="1:38" x14ac:dyDescent="0.2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</row>
    <row r="73" spans="1:38" x14ac:dyDescent="0.2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</row>
    <row r="74" spans="1:38" x14ac:dyDescent="0.2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</row>
    <row r="75" spans="1:38" x14ac:dyDescent="0.2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</row>
    <row r="76" spans="1:38" x14ac:dyDescent="0.2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</row>
    <row r="77" spans="1:38" x14ac:dyDescent="0.2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</row>
    <row r="78" spans="1:38" x14ac:dyDescent="0.2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</row>
    <row r="79" spans="1:38" x14ac:dyDescent="0.2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</row>
    <row r="80" spans="1:38" x14ac:dyDescent="0.2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</row>
    <row r="81" spans="1:38" x14ac:dyDescent="0.2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</row>
    <row r="82" spans="1:38" x14ac:dyDescent="0.2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</row>
    <row r="83" spans="1:38" x14ac:dyDescent="0.2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</row>
    <row r="84" spans="1:38" x14ac:dyDescent="0.2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</row>
    <row r="85" spans="1:38" x14ac:dyDescent="0.2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</row>
    <row r="86" spans="1:38" x14ac:dyDescent="0.2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</row>
    <row r="87" spans="1:38" x14ac:dyDescent="0.2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</row>
    <row r="88" spans="1:38" x14ac:dyDescent="0.2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</row>
    <row r="89" spans="1:38" x14ac:dyDescent="0.2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</row>
    <row r="90" spans="1:38" x14ac:dyDescent="0.2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</row>
    <row r="91" spans="1:38" x14ac:dyDescent="0.2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</row>
    <row r="92" spans="1:38" x14ac:dyDescent="0.2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</row>
    <row r="93" spans="1:38" x14ac:dyDescent="0.2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</row>
    <row r="94" spans="1:38" x14ac:dyDescent="0.2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</row>
    <row r="95" spans="1:38" x14ac:dyDescent="0.2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</row>
    <row r="96" spans="1:38" x14ac:dyDescent="0.2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</row>
    <row r="97" spans="1:38" x14ac:dyDescent="0.2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</row>
    <row r="98" spans="1:38" x14ac:dyDescent="0.2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</row>
    <row r="99" spans="1:38" x14ac:dyDescent="0.2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</row>
    <row r="100" spans="1:38" x14ac:dyDescent="0.2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</row>
    <row r="101" spans="1:38" x14ac:dyDescent="0.2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</row>
    <row r="102" spans="1:38" x14ac:dyDescent="0.2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</row>
    <row r="103" spans="1:38" x14ac:dyDescent="0.2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</row>
    <row r="104" spans="1:38" x14ac:dyDescent="0.2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</row>
    <row r="105" spans="1:38" x14ac:dyDescent="0.2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</row>
    <row r="106" spans="1:38" x14ac:dyDescent="0.2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</row>
    <row r="107" spans="1:38" x14ac:dyDescent="0.2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</row>
    <row r="108" spans="1:38" x14ac:dyDescent="0.2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</row>
    <row r="109" spans="1:38" x14ac:dyDescent="0.2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</row>
    <row r="110" spans="1:38" x14ac:dyDescent="0.2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</row>
    <row r="111" spans="1:38" x14ac:dyDescent="0.2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</row>
    <row r="112" spans="1:38" x14ac:dyDescent="0.2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</row>
    <row r="113" spans="1:38" x14ac:dyDescent="0.2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</row>
    <row r="114" spans="1:38" x14ac:dyDescent="0.2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</row>
    <row r="115" spans="1:38" x14ac:dyDescent="0.2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</row>
    <row r="116" spans="1:38" x14ac:dyDescent="0.2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</row>
    <row r="117" spans="1:38" x14ac:dyDescent="0.2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</row>
    <row r="118" spans="1:38" x14ac:dyDescent="0.2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</row>
    <row r="119" spans="1:38" x14ac:dyDescent="0.2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</row>
    <row r="120" spans="1:38" x14ac:dyDescent="0.2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</row>
    <row r="121" spans="1:38" x14ac:dyDescent="0.2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</row>
    <row r="122" spans="1:38" x14ac:dyDescent="0.2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</row>
    <row r="123" spans="1:38" x14ac:dyDescent="0.2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</row>
    <row r="124" spans="1:38" x14ac:dyDescent="0.2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</row>
    <row r="125" spans="1:38" x14ac:dyDescent="0.2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</row>
    <row r="126" spans="1:38" x14ac:dyDescent="0.2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</row>
    <row r="127" spans="1:38" x14ac:dyDescent="0.2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</row>
    <row r="128" spans="1:38" x14ac:dyDescent="0.2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</row>
    <row r="129" spans="1:38" x14ac:dyDescent="0.2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</row>
    <row r="130" spans="1:38" x14ac:dyDescent="0.2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</row>
    <row r="131" spans="1:38" x14ac:dyDescent="0.25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</row>
    <row r="132" spans="1:38" x14ac:dyDescent="0.25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</row>
    <row r="133" spans="1:38" x14ac:dyDescent="0.25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</row>
    <row r="134" spans="1:38" x14ac:dyDescent="0.25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</row>
    <row r="135" spans="1:38" x14ac:dyDescent="0.2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</row>
    <row r="136" spans="1:38" x14ac:dyDescent="0.25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</row>
    <row r="137" spans="1:38" x14ac:dyDescent="0.25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</row>
    <row r="138" spans="1:38" x14ac:dyDescent="0.25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</row>
    <row r="139" spans="1:38" x14ac:dyDescent="0.2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</row>
    <row r="140" spans="1:38" x14ac:dyDescent="0.25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</row>
    <row r="141" spans="1:38" x14ac:dyDescent="0.25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</row>
    <row r="142" spans="1:38" x14ac:dyDescent="0.25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</row>
    <row r="143" spans="1:38" x14ac:dyDescent="0.2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</row>
    <row r="144" spans="1:38" x14ac:dyDescent="0.2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</row>
    <row r="145" spans="1:38" x14ac:dyDescent="0.2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</row>
    <row r="146" spans="1:38" x14ac:dyDescent="0.2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</row>
    <row r="147" spans="1:38" x14ac:dyDescent="0.2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</row>
    <row r="148" spans="1:38" x14ac:dyDescent="0.25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</row>
    <row r="149" spans="1:38" x14ac:dyDescent="0.25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</row>
    <row r="150" spans="1:38" x14ac:dyDescent="0.25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</row>
    <row r="151" spans="1:38" x14ac:dyDescent="0.25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</row>
    <row r="152" spans="1:38" x14ac:dyDescent="0.25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</row>
    <row r="153" spans="1:38" x14ac:dyDescent="0.25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</row>
    <row r="154" spans="1:38" x14ac:dyDescent="0.25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</row>
    <row r="155" spans="1:38" x14ac:dyDescent="0.2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</row>
    <row r="156" spans="1:38" x14ac:dyDescent="0.25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</row>
    <row r="157" spans="1:38" x14ac:dyDescent="0.25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</row>
    <row r="158" spans="1:38" x14ac:dyDescent="0.25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</row>
    <row r="159" spans="1:38" x14ac:dyDescent="0.25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</row>
    <row r="160" spans="1:38" x14ac:dyDescent="0.25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</row>
    <row r="161" spans="1:38" x14ac:dyDescent="0.25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</row>
    <row r="162" spans="1:38" x14ac:dyDescent="0.25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</row>
    <row r="163" spans="1:38" x14ac:dyDescent="0.25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</row>
    <row r="164" spans="1:38" x14ac:dyDescent="0.25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</row>
    <row r="165" spans="1:38" x14ac:dyDescent="0.25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</row>
  </sheetData>
  <mergeCells count="25">
    <mergeCell ref="C3:AL3"/>
    <mergeCell ref="AA4:AE4"/>
    <mergeCell ref="C5:D5"/>
    <mergeCell ref="E5:F5"/>
    <mergeCell ref="G5:H5"/>
    <mergeCell ref="I5:J5"/>
    <mergeCell ref="U5:V5"/>
    <mergeCell ref="AA5:AB5"/>
    <mergeCell ref="K5:L5"/>
    <mergeCell ref="C4:H4"/>
    <mergeCell ref="I4:N4"/>
    <mergeCell ref="U4:Z4"/>
    <mergeCell ref="AC5:AD5"/>
    <mergeCell ref="M5:N5"/>
    <mergeCell ref="Y5:Z5"/>
    <mergeCell ref="AG4:AL4"/>
    <mergeCell ref="AG5:AH5"/>
    <mergeCell ref="AI5:AJ5"/>
    <mergeCell ref="AK5:AL5"/>
    <mergeCell ref="AE5:AF5"/>
    <mergeCell ref="O4:T4"/>
    <mergeCell ref="O5:P5"/>
    <mergeCell ref="Q5:R5"/>
    <mergeCell ref="S5:T5"/>
    <mergeCell ref="W5:X5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310"/>
  <sheetViews>
    <sheetView zoomScale="110" zoomScaleNormal="110" workbookViewId="0">
      <selection activeCell="R5" sqref="R5"/>
    </sheetView>
  </sheetViews>
  <sheetFormatPr defaultRowHeight="15" x14ac:dyDescent="0.25"/>
  <cols>
    <col min="1" max="1" width="1" customWidth="1"/>
    <col min="2" max="2" width="16.140625" customWidth="1"/>
    <col min="3" max="3" width="5.28515625" customWidth="1"/>
    <col min="4" max="4" width="5.85546875" customWidth="1"/>
    <col min="5" max="5" width="5.5703125" customWidth="1"/>
    <col min="6" max="6" width="6.28515625" customWidth="1"/>
    <col min="7" max="7" width="5.42578125" customWidth="1"/>
    <col min="8" max="8" width="6.140625" customWidth="1"/>
    <col min="9" max="9" width="5.42578125" customWidth="1"/>
    <col min="10" max="10" width="6.42578125" customWidth="1"/>
    <col min="11" max="11" width="5.140625" customWidth="1"/>
    <col min="12" max="12" width="5.85546875" customWidth="1"/>
    <col min="13" max="13" width="8.42578125" customWidth="1"/>
    <col min="14" max="14" width="5.42578125" customWidth="1"/>
    <col min="15" max="15" width="6.140625" customWidth="1"/>
    <col min="16" max="16" width="7.5703125" customWidth="1"/>
    <col min="17" max="40" width="9.140625" style="32"/>
  </cols>
  <sheetData>
    <row r="1" spans="1:86" s="26" customFormat="1" ht="16.5" customHeight="1" x14ac:dyDescent="0.25">
      <c r="B1" s="124" t="s">
        <v>80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</row>
    <row r="2" spans="1:86" s="26" customFormat="1" ht="15.75" thickBot="1" x14ac:dyDescent="0.3">
      <c r="B2" s="124" t="s">
        <v>119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</row>
    <row r="3" spans="1:86" ht="15" customHeight="1" x14ac:dyDescent="0.25">
      <c r="B3" s="210"/>
      <c r="C3" s="386" t="s">
        <v>2</v>
      </c>
      <c r="D3" s="386"/>
      <c r="E3" s="387" t="s">
        <v>3</v>
      </c>
      <c r="F3" s="387"/>
      <c r="G3" s="387" t="s">
        <v>78</v>
      </c>
      <c r="H3" s="387"/>
      <c r="I3" s="386" t="s">
        <v>5</v>
      </c>
      <c r="J3" s="386"/>
      <c r="K3" s="386" t="s">
        <v>6</v>
      </c>
      <c r="L3" s="386"/>
      <c r="M3" s="334" t="s">
        <v>131</v>
      </c>
      <c r="N3" s="384" t="s">
        <v>120</v>
      </c>
      <c r="O3" s="384"/>
      <c r="P3" s="385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</row>
    <row r="4" spans="1:86" ht="12.75" customHeight="1" x14ac:dyDescent="0.25">
      <c r="B4" s="153"/>
      <c r="C4" s="154" t="s">
        <v>48</v>
      </c>
      <c r="D4" s="154" t="s">
        <v>49</v>
      </c>
      <c r="E4" s="154" t="s">
        <v>48</v>
      </c>
      <c r="F4" s="154" t="s">
        <v>49</v>
      </c>
      <c r="G4" s="154" t="s">
        <v>48</v>
      </c>
      <c r="H4" s="154" t="s">
        <v>49</v>
      </c>
      <c r="I4" s="154" t="s">
        <v>48</v>
      </c>
      <c r="J4" s="154" t="s">
        <v>49</v>
      </c>
      <c r="K4" s="154" t="s">
        <v>48</v>
      </c>
      <c r="L4" s="154" t="s">
        <v>49</v>
      </c>
      <c r="M4" s="154" t="s">
        <v>48</v>
      </c>
      <c r="N4" s="154" t="s">
        <v>48</v>
      </c>
      <c r="O4" s="154" t="s">
        <v>49</v>
      </c>
      <c r="P4" s="155" t="s">
        <v>79</v>
      </c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</row>
    <row r="5" spans="1:86" ht="12.75" customHeight="1" x14ac:dyDescent="0.25">
      <c r="B5" s="223" t="s">
        <v>104</v>
      </c>
      <c r="C5" s="28">
        <v>1</v>
      </c>
      <c r="D5" s="201">
        <f>C5/$C$30</f>
        <v>1.7241379310344827E-2</v>
      </c>
      <c r="E5" s="28">
        <v>1</v>
      </c>
      <c r="F5" s="201">
        <f t="shared" ref="F5:F30" si="0">E5/$E$30</f>
        <v>1.098901098901099E-2</v>
      </c>
      <c r="G5" s="28">
        <v>0</v>
      </c>
      <c r="H5" s="201">
        <f t="shared" ref="H5:H11" si="1">G5/$G$30</f>
        <v>0</v>
      </c>
      <c r="I5" s="28">
        <v>0</v>
      </c>
      <c r="J5" s="201">
        <f t="shared" ref="J5:J6" si="2">I5/$I$30</f>
        <v>0</v>
      </c>
      <c r="K5" s="28">
        <v>0</v>
      </c>
      <c r="L5" s="201">
        <f t="shared" ref="L5:L6" si="3">K5/$K$30</f>
        <v>0</v>
      </c>
      <c r="M5" s="218">
        <v>2</v>
      </c>
      <c r="N5" s="203">
        <f t="shared" ref="N5:N29" si="4">SUM(C5,E5,G5,I5,K5)</f>
        <v>2</v>
      </c>
      <c r="O5" s="204">
        <f t="shared" ref="O5:O23" si="5">N5/$N$30</f>
        <v>6.2893081761006293E-3</v>
      </c>
      <c r="P5" s="205">
        <f t="shared" ref="P5:P30" si="6">N5-M5</f>
        <v>0</v>
      </c>
      <c r="R5" s="4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</row>
    <row r="6" spans="1:86" x14ac:dyDescent="0.25">
      <c r="A6" s="42"/>
      <c r="B6" s="223" t="s">
        <v>92</v>
      </c>
      <c r="C6" s="28">
        <v>0</v>
      </c>
      <c r="D6" s="201">
        <v>0</v>
      </c>
      <c r="E6" s="28">
        <v>1</v>
      </c>
      <c r="F6" s="201">
        <f t="shared" si="0"/>
        <v>1.098901098901099E-2</v>
      </c>
      <c r="G6" s="28">
        <v>0</v>
      </c>
      <c r="H6" s="201">
        <f t="shared" si="1"/>
        <v>0</v>
      </c>
      <c r="I6" s="28">
        <v>0</v>
      </c>
      <c r="J6" s="201">
        <f t="shared" si="2"/>
        <v>0</v>
      </c>
      <c r="K6" s="28">
        <v>0</v>
      </c>
      <c r="L6" s="201">
        <f t="shared" si="3"/>
        <v>0</v>
      </c>
      <c r="M6" s="218">
        <v>1</v>
      </c>
      <c r="N6" s="203">
        <f t="shared" si="4"/>
        <v>1</v>
      </c>
      <c r="O6" s="204">
        <f t="shared" si="5"/>
        <v>3.1446540880503146E-3</v>
      </c>
      <c r="P6" s="205">
        <f t="shared" si="6"/>
        <v>0</v>
      </c>
      <c r="R6" s="4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</row>
    <row r="7" spans="1:86" x14ac:dyDescent="0.25">
      <c r="A7" s="42"/>
      <c r="B7" s="223" t="s">
        <v>25</v>
      </c>
      <c r="C7" s="28">
        <v>6</v>
      </c>
      <c r="D7" s="201">
        <f t="shared" ref="D7:D12" si="7">C7/$C$30</f>
        <v>0.10344827586206896</v>
      </c>
      <c r="E7" s="28">
        <v>7</v>
      </c>
      <c r="F7" s="201">
        <f t="shared" si="0"/>
        <v>7.6923076923076927E-2</v>
      </c>
      <c r="G7" s="28">
        <v>1</v>
      </c>
      <c r="H7" s="201">
        <f t="shared" si="1"/>
        <v>0.1111111111111111</v>
      </c>
      <c r="I7" s="28">
        <v>16</v>
      </c>
      <c r="J7" s="201">
        <f>I7/$I$30</f>
        <v>0.15094339622641509</v>
      </c>
      <c r="K7" s="28">
        <v>11</v>
      </c>
      <c r="L7" s="201">
        <f>K7/$K$30</f>
        <v>0.20370370370370369</v>
      </c>
      <c r="M7" s="218">
        <v>39</v>
      </c>
      <c r="N7" s="203">
        <f t="shared" si="4"/>
        <v>41</v>
      </c>
      <c r="O7" s="204">
        <f t="shared" si="5"/>
        <v>0.12893081761006289</v>
      </c>
      <c r="P7" s="205">
        <f t="shared" si="6"/>
        <v>2</v>
      </c>
      <c r="R7" s="4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</row>
    <row r="8" spans="1:86" x14ac:dyDescent="0.25">
      <c r="A8" s="42"/>
      <c r="B8" s="223" t="s">
        <v>26</v>
      </c>
      <c r="C8" s="28">
        <v>1</v>
      </c>
      <c r="D8" s="201">
        <f t="shared" si="7"/>
        <v>1.7241379310344827E-2</v>
      </c>
      <c r="E8" s="28">
        <v>0</v>
      </c>
      <c r="F8" s="201">
        <f t="shared" si="0"/>
        <v>0</v>
      </c>
      <c r="G8" s="28">
        <v>0</v>
      </c>
      <c r="H8" s="201">
        <f t="shared" si="1"/>
        <v>0</v>
      </c>
      <c r="I8" s="28">
        <v>0</v>
      </c>
      <c r="J8" s="201">
        <f t="shared" ref="J8:J9" si="8">I8/$I$30</f>
        <v>0</v>
      </c>
      <c r="K8" s="28">
        <v>0</v>
      </c>
      <c r="L8" s="201">
        <f t="shared" ref="L8:L11" si="9">K8/$K$30</f>
        <v>0</v>
      </c>
      <c r="M8" s="218">
        <v>1</v>
      </c>
      <c r="N8" s="203">
        <f t="shared" si="4"/>
        <v>1</v>
      </c>
      <c r="O8" s="204">
        <f t="shared" si="5"/>
        <v>3.1446540880503146E-3</v>
      </c>
      <c r="P8" s="205">
        <f t="shared" si="6"/>
        <v>0</v>
      </c>
      <c r="R8" s="4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</row>
    <row r="9" spans="1:86" x14ac:dyDescent="0.25">
      <c r="A9" s="42"/>
      <c r="B9" s="223" t="s">
        <v>27</v>
      </c>
      <c r="C9" s="28">
        <v>0</v>
      </c>
      <c r="D9" s="201">
        <f t="shared" si="7"/>
        <v>0</v>
      </c>
      <c r="E9" s="28">
        <v>0</v>
      </c>
      <c r="F9" s="201">
        <f t="shared" si="0"/>
        <v>0</v>
      </c>
      <c r="G9" s="28">
        <v>0</v>
      </c>
      <c r="H9" s="201">
        <f t="shared" si="1"/>
        <v>0</v>
      </c>
      <c r="I9" s="28">
        <v>3</v>
      </c>
      <c r="J9" s="201">
        <f t="shared" si="8"/>
        <v>2.8301886792452831E-2</v>
      </c>
      <c r="K9" s="28">
        <v>2</v>
      </c>
      <c r="L9" s="201">
        <f t="shared" si="9"/>
        <v>3.7037037037037035E-2</v>
      </c>
      <c r="M9" s="218">
        <v>2</v>
      </c>
      <c r="N9" s="203">
        <f t="shared" si="4"/>
        <v>5</v>
      </c>
      <c r="O9" s="204">
        <f t="shared" si="5"/>
        <v>1.5723270440251572E-2</v>
      </c>
      <c r="P9" s="205">
        <f t="shared" si="6"/>
        <v>3</v>
      </c>
      <c r="R9" s="4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</row>
    <row r="10" spans="1:86" x14ac:dyDescent="0.25">
      <c r="A10" s="42"/>
      <c r="B10" s="223" t="s">
        <v>84</v>
      </c>
      <c r="C10" s="28">
        <v>0</v>
      </c>
      <c r="D10" s="201">
        <f t="shared" si="7"/>
        <v>0</v>
      </c>
      <c r="E10" s="28">
        <v>2</v>
      </c>
      <c r="F10" s="201">
        <f t="shared" si="0"/>
        <v>2.197802197802198E-2</v>
      </c>
      <c r="G10" s="28">
        <v>0</v>
      </c>
      <c r="H10" s="201">
        <f t="shared" si="1"/>
        <v>0</v>
      </c>
      <c r="I10" s="28">
        <v>0</v>
      </c>
      <c r="J10" s="201">
        <f t="shared" ref="J10:J26" si="10">I10/$I$30</f>
        <v>0</v>
      </c>
      <c r="K10" s="28">
        <v>0</v>
      </c>
      <c r="L10" s="201">
        <f t="shared" si="9"/>
        <v>0</v>
      </c>
      <c r="M10" s="218">
        <v>4</v>
      </c>
      <c r="N10" s="203">
        <f t="shared" si="4"/>
        <v>2</v>
      </c>
      <c r="O10" s="204">
        <f t="shared" si="5"/>
        <v>6.2893081761006293E-3</v>
      </c>
      <c r="P10" s="205">
        <f t="shared" si="6"/>
        <v>-2</v>
      </c>
      <c r="R10" s="4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</row>
    <row r="11" spans="1:86" x14ac:dyDescent="0.25">
      <c r="A11" s="42"/>
      <c r="B11" s="223" t="s">
        <v>85</v>
      </c>
      <c r="C11" s="28">
        <v>0</v>
      </c>
      <c r="D11" s="201">
        <f t="shared" si="7"/>
        <v>0</v>
      </c>
      <c r="E11" s="28">
        <v>1</v>
      </c>
      <c r="F11" s="201">
        <f t="shared" si="0"/>
        <v>1.098901098901099E-2</v>
      </c>
      <c r="G11" s="28">
        <v>0</v>
      </c>
      <c r="H11" s="201">
        <f t="shared" si="1"/>
        <v>0</v>
      </c>
      <c r="I11" s="28">
        <v>0</v>
      </c>
      <c r="J11" s="201">
        <f t="shared" si="10"/>
        <v>0</v>
      </c>
      <c r="K11" s="28">
        <v>0</v>
      </c>
      <c r="L11" s="201">
        <f t="shared" si="9"/>
        <v>0</v>
      </c>
      <c r="M11" s="218">
        <v>1</v>
      </c>
      <c r="N11" s="203">
        <f t="shared" si="4"/>
        <v>1</v>
      </c>
      <c r="O11" s="204">
        <f t="shared" si="5"/>
        <v>3.1446540880503146E-3</v>
      </c>
      <c r="P11" s="205">
        <f t="shared" si="6"/>
        <v>0</v>
      </c>
      <c r="R11" s="4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</row>
    <row r="12" spans="1:86" x14ac:dyDescent="0.25">
      <c r="A12" s="42"/>
      <c r="B12" s="223" t="s">
        <v>28</v>
      </c>
      <c r="C12" s="28">
        <v>30</v>
      </c>
      <c r="D12" s="201">
        <f t="shared" si="7"/>
        <v>0.51724137931034486</v>
      </c>
      <c r="E12" s="28">
        <v>32</v>
      </c>
      <c r="F12" s="201">
        <f t="shared" si="0"/>
        <v>0.35164835164835168</v>
      </c>
      <c r="G12" s="28">
        <v>5</v>
      </c>
      <c r="H12" s="201">
        <f>G12/$G$30</f>
        <v>0.55555555555555558</v>
      </c>
      <c r="I12" s="28">
        <v>40</v>
      </c>
      <c r="J12" s="201">
        <f t="shared" si="10"/>
        <v>0.37735849056603776</v>
      </c>
      <c r="K12" s="28">
        <v>16</v>
      </c>
      <c r="L12" s="201">
        <f>K12/$K$30</f>
        <v>0.29629629629629628</v>
      </c>
      <c r="M12" s="218">
        <v>127</v>
      </c>
      <c r="N12" s="203">
        <f t="shared" si="4"/>
        <v>123</v>
      </c>
      <c r="O12" s="204">
        <f t="shared" si="5"/>
        <v>0.3867924528301887</v>
      </c>
      <c r="P12" s="205">
        <f t="shared" si="6"/>
        <v>-4</v>
      </c>
      <c r="R12" s="4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</row>
    <row r="13" spans="1:86" x14ac:dyDescent="0.25">
      <c r="A13" s="42"/>
      <c r="B13" s="223" t="s">
        <v>88</v>
      </c>
      <c r="C13" s="28">
        <v>1</v>
      </c>
      <c r="D13" s="201">
        <f t="shared" ref="D13:D14" si="11">C13/$C$30</f>
        <v>1.7241379310344827E-2</v>
      </c>
      <c r="E13" s="28">
        <v>2</v>
      </c>
      <c r="F13" s="201">
        <f t="shared" si="0"/>
        <v>2.197802197802198E-2</v>
      </c>
      <c r="G13" s="28">
        <v>0</v>
      </c>
      <c r="H13" s="201">
        <f>G13/$G$30</f>
        <v>0</v>
      </c>
      <c r="I13" s="28">
        <v>2</v>
      </c>
      <c r="J13" s="201">
        <f t="shared" si="10"/>
        <v>1.8867924528301886E-2</v>
      </c>
      <c r="K13" s="28">
        <v>0</v>
      </c>
      <c r="L13" s="201">
        <f t="shared" ref="L13:L14" si="12">K13/$K$30</f>
        <v>0</v>
      </c>
      <c r="M13" s="218">
        <v>4</v>
      </c>
      <c r="N13" s="203">
        <f t="shared" si="4"/>
        <v>5</v>
      </c>
      <c r="O13" s="204">
        <f t="shared" si="5"/>
        <v>1.5723270440251572E-2</v>
      </c>
      <c r="P13" s="205">
        <f t="shared" si="6"/>
        <v>1</v>
      </c>
      <c r="R13" s="4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</row>
    <row r="14" spans="1:86" s="30" customFormat="1" ht="14.25" customHeight="1" x14ac:dyDescent="0.25">
      <c r="A14" s="42"/>
      <c r="B14" s="223" t="s">
        <v>97</v>
      </c>
      <c r="C14" s="28">
        <v>0</v>
      </c>
      <c r="D14" s="201">
        <f t="shared" si="11"/>
        <v>0</v>
      </c>
      <c r="E14" s="28">
        <v>3</v>
      </c>
      <c r="F14" s="201">
        <f t="shared" si="0"/>
        <v>3.2967032967032968E-2</v>
      </c>
      <c r="G14" s="28">
        <v>0</v>
      </c>
      <c r="H14" s="201">
        <f>G14/$G$30</f>
        <v>0</v>
      </c>
      <c r="I14" s="28">
        <v>0</v>
      </c>
      <c r="J14" s="201">
        <f t="shared" si="10"/>
        <v>0</v>
      </c>
      <c r="K14" s="28">
        <v>0</v>
      </c>
      <c r="L14" s="201">
        <f t="shared" si="12"/>
        <v>0</v>
      </c>
      <c r="M14" s="218">
        <v>4</v>
      </c>
      <c r="N14" s="203">
        <f t="shared" si="4"/>
        <v>3</v>
      </c>
      <c r="O14" s="204">
        <f t="shared" si="5"/>
        <v>9.433962264150943E-3</v>
      </c>
      <c r="P14" s="205">
        <f t="shared" si="6"/>
        <v>-1</v>
      </c>
      <c r="Q14" s="32"/>
      <c r="R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</row>
    <row r="15" spans="1:86" s="30" customFormat="1" ht="14.25" customHeight="1" x14ac:dyDescent="0.25">
      <c r="A15" s="42"/>
      <c r="B15" s="223" t="s">
        <v>29</v>
      </c>
      <c r="C15" s="28">
        <v>0</v>
      </c>
      <c r="D15" s="201">
        <f>C15/$C$30</f>
        <v>0</v>
      </c>
      <c r="E15" s="28">
        <v>1</v>
      </c>
      <c r="F15" s="201">
        <f t="shared" si="0"/>
        <v>1.098901098901099E-2</v>
      </c>
      <c r="G15" s="28">
        <v>0</v>
      </c>
      <c r="H15" s="201">
        <f>G15/$G$30</f>
        <v>0</v>
      </c>
      <c r="I15" s="28">
        <v>4</v>
      </c>
      <c r="J15" s="201">
        <f t="shared" si="10"/>
        <v>3.7735849056603772E-2</v>
      </c>
      <c r="K15" s="28">
        <v>1</v>
      </c>
      <c r="L15" s="201">
        <f>K15/$K$30</f>
        <v>1.8518518518518517E-2</v>
      </c>
      <c r="M15" s="218">
        <v>6</v>
      </c>
      <c r="N15" s="203">
        <f t="shared" si="4"/>
        <v>6</v>
      </c>
      <c r="O15" s="204">
        <f t="shared" si="5"/>
        <v>1.8867924528301886E-2</v>
      </c>
      <c r="P15" s="205">
        <f t="shared" si="6"/>
        <v>0</v>
      </c>
      <c r="Q15" s="32"/>
      <c r="R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</row>
    <row r="16" spans="1:86" s="30" customFormat="1" ht="14.25" customHeight="1" x14ac:dyDescent="0.25">
      <c r="A16" s="42"/>
      <c r="B16" s="223" t="s">
        <v>83</v>
      </c>
      <c r="C16" s="28">
        <v>3</v>
      </c>
      <c r="D16" s="201">
        <f>C16/$C$30</f>
        <v>5.1724137931034482E-2</v>
      </c>
      <c r="E16" s="28">
        <v>2</v>
      </c>
      <c r="F16" s="201">
        <f t="shared" si="0"/>
        <v>2.197802197802198E-2</v>
      </c>
      <c r="G16" s="28">
        <v>1</v>
      </c>
      <c r="H16" s="201">
        <f t="shared" ref="H16:H30" si="13">G16/$G$30</f>
        <v>0.1111111111111111</v>
      </c>
      <c r="I16" s="28">
        <v>0</v>
      </c>
      <c r="J16" s="201">
        <f t="shared" si="10"/>
        <v>0</v>
      </c>
      <c r="K16" s="28">
        <v>0</v>
      </c>
      <c r="L16" s="201">
        <f>K16/$K$30</f>
        <v>0</v>
      </c>
      <c r="M16" s="218">
        <v>6</v>
      </c>
      <c r="N16" s="203">
        <f t="shared" si="4"/>
        <v>6</v>
      </c>
      <c r="O16" s="204">
        <f t="shared" si="5"/>
        <v>1.8867924528301886E-2</v>
      </c>
      <c r="P16" s="205">
        <f t="shared" si="6"/>
        <v>0</v>
      </c>
      <c r="Q16" s="32"/>
      <c r="R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</row>
    <row r="17" spans="1:86" x14ac:dyDescent="0.25">
      <c r="A17" s="42"/>
      <c r="B17" s="223" t="s">
        <v>105</v>
      </c>
      <c r="C17" s="28">
        <v>0</v>
      </c>
      <c r="D17" s="201">
        <f>C17/$C$30</f>
        <v>0</v>
      </c>
      <c r="E17" s="28">
        <v>0</v>
      </c>
      <c r="F17" s="201">
        <f t="shared" si="0"/>
        <v>0</v>
      </c>
      <c r="G17" s="28">
        <v>0</v>
      </c>
      <c r="H17" s="201">
        <f t="shared" si="13"/>
        <v>0</v>
      </c>
      <c r="I17" s="28">
        <v>0</v>
      </c>
      <c r="J17" s="201">
        <f t="shared" si="10"/>
        <v>0</v>
      </c>
      <c r="K17" s="28">
        <v>1</v>
      </c>
      <c r="L17" s="201">
        <f>K17/$K$30</f>
        <v>1.8518518518518517E-2</v>
      </c>
      <c r="M17" s="218">
        <v>1</v>
      </c>
      <c r="N17" s="203">
        <f t="shared" si="4"/>
        <v>1</v>
      </c>
      <c r="O17" s="204">
        <f t="shared" si="5"/>
        <v>3.1446540880503146E-3</v>
      </c>
      <c r="P17" s="205">
        <f t="shared" si="6"/>
        <v>0</v>
      </c>
      <c r="R17" s="4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</row>
    <row r="18" spans="1:86" x14ac:dyDescent="0.25">
      <c r="A18" s="42"/>
      <c r="B18" s="223" t="s">
        <v>30</v>
      </c>
      <c r="C18" s="28">
        <v>1</v>
      </c>
      <c r="D18" s="201">
        <f t="shared" ref="D18:D24" si="14">C18/$C$30</f>
        <v>1.7241379310344827E-2</v>
      </c>
      <c r="E18" s="28">
        <v>13</v>
      </c>
      <c r="F18" s="201">
        <f t="shared" si="0"/>
        <v>0.14285714285714285</v>
      </c>
      <c r="G18" s="28">
        <v>2</v>
      </c>
      <c r="H18" s="201">
        <f t="shared" si="13"/>
        <v>0.22222222222222221</v>
      </c>
      <c r="I18" s="28">
        <v>8</v>
      </c>
      <c r="J18" s="201">
        <f t="shared" si="10"/>
        <v>7.5471698113207544E-2</v>
      </c>
      <c r="K18" s="28">
        <v>9</v>
      </c>
      <c r="L18" s="201">
        <f>K18/$K$30</f>
        <v>0.16666666666666666</v>
      </c>
      <c r="M18" s="218">
        <v>31</v>
      </c>
      <c r="N18" s="203">
        <f t="shared" si="4"/>
        <v>33</v>
      </c>
      <c r="O18" s="204">
        <f t="shared" si="5"/>
        <v>0.10377358490566038</v>
      </c>
      <c r="P18" s="205">
        <f t="shared" si="6"/>
        <v>2</v>
      </c>
      <c r="R18" s="4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</row>
    <row r="19" spans="1:86" x14ac:dyDescent="0.25">
      <c r="A19" s="42"/>
      <c r="B19" s="223" t="s">
        <v>117</v>
      </c>
      <c r="C19" s="28">
        <v>0</v>
      </c>
      <c r="D19" s="201">
        <f t="shared" si="14"/>
        <v>0</v>
      </c>
      <c r="E19" s="28">
        <v>1</v>
      </c>
      <c r="F19" s="201">
        <f t="shared" si="0"/>
        <v>1.098901098901099E-2</v>
      </c>
      <c r="G19" s="28">
        <v>0</v>
      </c>
      <c r="H19" s="201">
        <f t="shared" si="13"/>
        <v>0</v>
      </c>
      <c r="I19" s="28">
        <v>0</v>
      </c>
      <c r="J19" s="201">
        <f t="shared" si="10"/>
        <v>0</v>
      </c>
      <c r="K19" s="28">
        <v>1</v>
      </c>
      <c r="L19" s="201">
        <f>K19/$K$30</f>
        <v>1.8518518518518517E-2</v>
      </c>
      <c r="M19" s="218">
        <v>1</v>
      </c>
      <c r="N19" s="203">
        <f t="shared" si="4"/>
        <v>2</v>
      </c>
      <c r="O19" s="204">
        <f t="shared" si="5"/>
        <v>6.2893081761006293E-3</v>
      </c>
      <c r="P19" s="205">
        <f t="shared" si="6"/>
        <v>1</v>
      </c>
      <c r="R19" s="4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</row>
    <row r="20" spans="1:86" x14ac:dyDescent="0.25">
      <c r="A20" s="42"/>
      <c r="B20" s="223" t="s">
        <v>31</v>
      </c>
      <c r="C20" s="28">
        <v>1</v>
      </c>
      <c r="D20" s="201">
        <f t="shared" si="14"/>
        <v>1.7241379310344827E-2</v>
      </c>
      <c r="E20" s="28">
        <v>2</v>
      </c>
      <c r="F20" s="201">
        <f t="shared" si="0"/>
        <v>2.197802197802198E-2</v>
      </c>
      <c r="G20" s="28">
        <v>0</v>
      </c>
      <c r="H20" s="201">
        <f t="shared" si="13"/>
        <v>0</v>
      </c>
      <c r="I20" s="28">
        <v>2</v>
      </c>
      <c r="J20" s="201">
        <f t="shared" si="10"/>
        <v>1.8867924528301886E-2</v>
      </c>
      <c r="K20" s="28">
        <v>0</v>
      </c>
      <c r="L20" s="201">
        <f t="shared" ref="L20:L21" si="15">K20/$K$30</f>
        <v>0</v>
      </c>
      <c r="M20" s="218">
        <v>3</v>
      </c>
      <c r="N20" s="203">
        <f t="shared" si="4"/>
        <v>5</v>
      </c>
      <c r="O20" s="204">
        <f t="shared" si="5"/>
        <v>1.5723270440251572E-2</v>
      </c>
      <c r="P20" s="205">
        <f t="shared" si="6"/>
        <v>2</v>
      </c>
      <c r="R20" s="4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</row>
    <row r="21" spans="1:86" x14ac:dyDescent="0.25">
      <c r="A21" s="42"/>
      <c r="B21" s="223" t="s">
        <v>32</v>
      </c>
      <c r="C21" s="28">
        <v>0</v>
      </c>
      <c r="D21" s="201">
        <f t="shared" si="14"/>
        <v>0</v>
      </c>
      <c r="E21" s="28">
        <v>1</v>
      </c>
      <c r="F21" s="201">
        <f t="shared" si="0"/>
        <v>1.098901098901099E-2</v>
      </c>
      <c r="G21" s="28">
        <v>0</v>
      </c>
      <c r="H21" s="201">
        <f t="shared" si="13"/>
        <v>0</v>
      </c>
      <c r="I21" s="28">
        <v>9</v>
      </c>
      <c r="J21" s="201">
        <f t="shared" si="10"/>
        <v>8.4905660377358486E-2</v>
      </c>
      <c r="K21" s="28">
        <v>0</v>
      </c>
      <c r="L21" s="201">
        <f t="shared" si="15"/>
        <v>0</v>
      </c>
      <c r="M21" s="218">
        <v>8</v>
      </c>
      <c r="N21" s="203">
        <f t="shared" si="4"/>
        <v>10</v>
      </c>
      <c r="O21" s="204">
        <f t="shared" si="5"/>
        <v>3.1446540880503145E-2</v>
      </c>
      <c r="P21" s="205">
        <f t="shared" si="6"/>
        <v>2</v>
      </c>
      <c r="R21" s="4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</row>
    <row r="22" spans="1:86" x14ac:dyDescent="0.25">
      <c r="A22" s="42"/>
      <c r="B22" s="223" t="s">
        <v>33</v>
      </c>
      <c r="C22" s="28">
        <v>11</v>
      </c>
      <c r="D22" s="201">
        <f t="shared" si="14"/>
        <v>0.18965517241379309</v>
      </c>
      <c r="E22" s="28">
        <v>16</v>
      </c>
      <c r="F22" s="201">
        <f t="shared" si="0"/>
        <v>0.17582417582417584</v>
      </c>
      <c r="G22" s="28">
        <v>0</v>
      </c>
      <c r="H22" s="201">
        <f t="shared" si="13"/>
        <v>0</v>
      </c>
      <c r="I22" s="28">
        <v>19</v>
      </c>
      <c r="J22" s="201">
        <f t="shared" si="10"/>
        <v>0.17924528301886791</v>
      </c>
      <c r="K22" s="28">
        <v>10</v>
      </c>
      <c r="L22" s="201">
        <f t="shared" ref="L22:L30" si="16">K22/$K$30</f>
        <v>0.18518518518518517</v>
      </c>
      <c r="M22" s="218">
        <v>56</v>
      </c>
      <c r="N22" s="203">
        <f t="shared" si="4"/>
        <v>56</v>
      </c>
      <c r="O22" s="204">
        <f t="shared" si="5"/>
        <v>0.1761006289308176</v>
      </c>
      <c r="P22" s="205">
        <f t="shared" si="6"/>
        <v>0</v>
      </c>
      <c r="R22" s="4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</row>
    <row r="23" spans="1:86" x14ac:dyDescent="0.25">
      <c r="A23" s="42"/>
      <c r="B23" s="223" t="s">
        <v>114</v>
      </c>
      <c r="C23" s="28">
        <v>0</v>
      </c>
      <c r="D23" s="201">
        <f t="shared" si="14"/>
        <v>0</v>
      </c>
      <c r="E23" s="28">
        <v>0</v>
      </c>
      <c r="F23" s="201">
        <f t="shared" si="0"/>
        <v>0</v>
      </c>
      <c r="G23" s="28">
        <v>0</v>
      </c>
      <c r="H23" s="201">
        <f t="shared" si="13"/>
        <v>0</v>
      </c>
      <c r="I23" s="28">
        <v>0</v>
      </c>
      <c r="J23" s="201">
        <f t="shared" si="10"/>
        <v>0</v>
      </c>
      <c r="K23" s="28">
        <v>1</v>
      </c>
      <c r="L23" s="201">
        <f t="shared" si="16"/>
        <v>1.8518518518518517E-2</v>
      </c>
      <c r="M23" s="218">
        <v>3</v>
      </c>
      <c r="N23" s="203">
        <f t="shared" si="4"/>
        <v>1</v>
      </c>
      <c r="O23" s="204">
        <f t="shared" si="5"/>
        <v>3.1446540880503146E-3</v>
      </c>
      <c r="P23" s="205">
        <f t="shared" si="6"/>
        <v>-2</v>
      </c>
      <c r="R23" s="4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</row>
    <row r="24" spans="1:86" x14ac:dyDescent="0.25">
      <c r="A24" s="42"/>
      <c r="B24" s="223" t="s">
        <v>115</v>
      </c>
      <c r="C24" s="28">
        <v>0</v>
      </c>
      <c r="D24" s="201">
        <f t="shared" si="14"/>
        <v>0</v>
      </c>
      <c r="E24" s="28">
        <v>2</v>
      </c>
      <c r="F24" s="201">
        <f t="shared" si="0"/>
        <v>2.197802197802198E-2</v>
      </c>
      <c r="G24" s="28">
        <v>0</v>
      </c>
      <c r="H24" s="201">
        <f t="shared" si="13"/>
        <v>0</v>
      </c>
      <c r="I24" s="28">
        <v>0</v>
      </c>
      <c r="J24" s="201">
        <f t="shared" si="10"/>
        <v>0</v>
      </c>
      <c r="K24" s="28">
        <v>0</v>
      </c>
      <c r="L24" s="201">
        <f t="shared" si="16"/>
        <v>0</v>
      </c>
      <c r="M24" s="218">
        <v>2</v>
      </c>
      <c r="N24" s="203">
        <f t="shared" si="4"/>
        <v>2</v>
      </c>
      <c r="O24" s="204">
        <f t="shared" ref="O24:O30" si="17">N24/$N$30</f>
        <v>6.2893081761006293E-3</v>
      </c>
      <c r="P24" s="205">
        <f t="shared" si="6"/>
        <v>0</v>
      </c>
      <c r="R24" s="4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</row>
    <row r="25" spans="1:86" x14ac:dyDescent="0.25">
      <c r="B25" s="310" t="s">
        <v>99</v>
      </c>
      <c r="C25" s="28">
        <v>1</v>
      </c>
      <c r="D25" s="201">
        <f t="shared" ref="D25:D28" si="18">C25/$C$30</f>
        <v>1.7241379310344827E-2</v>
      </c>
      <c r="E25" s="28">
        <v>3</v>
      </c>
      <c r="F25" s="201">
        <f t="shared" si="0"/>
        <v>3.2967032967032968E-2</v>
      </c>
      <c r="G25" s="28">
        <v>0</v>
      </c>
      <c r="H25" s="201">
        <f t="shared" si="13"/>
        <v>0</v>
      </c>
      <c r="I25" s="28">
        <v>0</v>
      </c>
      <c r="J25" s="201">
        <f t="shared" si="10"/>
        <v>0</v>
      </c>
      <c r="K25" s="28">
        <v>1</v>
      </c>
      <c r="L25" s="201">
        <f t="shared" si="16"/>
        <v>1.8518518518518517E-2</v>
      </c>
      <c r="M25" s="218">
        <v>3</v>
      </c>
      <c r="N25" s="203">
        <f t="shared" si="4"/>
        <v>5</v>
      </c>
      <c r="O25" s="204">
        <f t="shared" si="17"/>
        <v>1.5723270440251572E-2</v>
      </c>
      <c r="P25" s="205">
        <f t="shared" si="6"/>
        <v>2</v>
      </c>
      <c r="R25" s="4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</row>
    <row r="26" spans="1:86" x14ac:dyDescent="0.25">
      <c r="A26" s="42"/>
      <c r="B26" s="310" t="s">
        <v>109</v>
      </c>
      <c r="C26" s="28">
        <v>0</v>
      </c>
      <c r="D26" s="201">
        <f t="shared" si="18"/>
        <v>0</v>
      </c>
      <c r="E26" s="28">
        <v>1</v>
      </c>
      <c r="F26" s="201">
        <f t="shared" si="0"/>
        <v>1.098901098901099E-2</v>
      </c>
      <c r="G26" s="28">
        <v>0</v>
      </c>
      <c r="H26" s="201">
        <f t="shared" si="13"/>
        <v>0</v>
      </c>
      <c r="I26" s="28">
        <v>1</v>
      </c>
      <c r="J26" s="201">
        <f t="shared" si="10"/>
        <v>9.433962264150943E-3</v>
      </c>
      <c r="K26" s="28">
        <v>0</v>
      </c>
      <c r="L26" s="201">
        <f t="shared" si="16"/>
        <v>0</v>
      </c>
      <c r="M26" s="218">
        <v>1</v>
      </c>
      <c r="N26" s="203">
        <f t="shared" si="4"/>
        <v>2</v>
      </c>
      <c r="O26" s="204">
        <f t="shared" si="17"/>
        <v>6.2893081761006293E-3</v>
      </c>
      <c r="P26" s="205">
        <f t="shared" si="6"/>
        <v>1</v>
      </c>
      <c r="R26" s="4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</row>
    <row r="27" spans="1:86" x14ac:dyDescent="0.25">
      <c r="A27" s="42"/>
      <c r="B27" s="310" t="s">
        <v>116</v>
      </c>
      <c r="C27" s="28">
        <v>0</v>
      </c>
      <c r="D27" s="201">
        <f t="shared" si="18"/>
        <v>0</v>
      </c>
      <c r="E27" s="28">
        <v>0</v>
      </c>
      <c r="F27" s="201">
        <f t="shared" si="0"/>
        <v>0</v>
      </c>
      <c r="G27" s="28">
        <v>0</v>
      </c>
      <c r="H27" s="201">
        <f t="shared" si="13"/>
        <v>0</v>
      </c>
      <c r="I27" s="28">
        <v>1</v>
      </c>
      <c r="J27" s="201">
        <f t="shared" ref="J27:J29" si="19">I27/$I$30</f>
        <v>9.433962264150943E-3</v>
      </c>
      <c r="K27" s="28">
        <v>0</v>
      </c>
      <c r="L27" s="201">
        <f t="shared" si="16"/>
        <v>0</v>
      </c>
      <c r="M27" s="218">
        <v>1</v>
      </c>
      <c r="N27" s="203">
        <f t="shared" si="4"/>
        <v>1</v>
      </c>
      <c r="O27" s="204">
        <f t="shared" si="17"/>
        <v>3.1446540880503146E-3</v>
      </c>
      <c r="P27" s="205">
        <f t="shared" si="6"/>
        <v>0</v>
      </c>
      <c r="R27" s="4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</row>
    <row r="28" spans="1:86" x14ac:dyDescent="0.25">
      <c r="A28" s="42"/>
      <c r="B28" s="223" t="s">
        <v>87</v>
      </c>
      <c r="C28" s="28">
        <v>1</v>
      </c>
      <c r="D28" s="201">
        <f t="shared" si="18"/>
        <v>1.7241379310344827E-2</v>
      </c>
      <c r="E28" s="28">
        <v>0</v>
      </c>
      <c r="F28" s="201">
        <f t="shared" si="0"/>
        <v>0</v>
      </c>
      <c r="G28" s="28">
        <v>0</v>
      </c>
      <c r="H28" s="201">
        <f t="shared" si="13"/>
        <v>0</v>
      </c>
      <c r="I28" s="28">
        <v>1</v>
      </c>
      <c r="J28" s="201">
        <f t="shared" si="19"/>
        <v>9.433962264150943E-3</v>
      </c>
      <c r="K28" s="28">
        <v>1</v>
      </c>
      <c r="L28" s="201">
        <f t="shared" si="16"/>
        <v>1.8518518518518517E-2</v>
      </c>
      <c r="M28" s="219">
        <v>3</v>
      </c>
      <c r="N28" s="203">
        <f t="shared" si="4"/>
        <v>3</v>
      </c>
      <c r="O28" s="204">
        <f t="shared" si="17"/>
        <v>9.433962264150943E-3</v>
      </c>
      <c r="P28" s="205">
        <f t="shared" si="6"/>
        <v>0</v>
      </c>
      <c r="R28" s="4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</row>
    <row r="29" spans="1:86" x14ac:dyDescent="0.25">
      <c r="A29" s="42"/>
      <c r="B29" s="223" t="s">
        <v>107</v>
      </c>
      <c r="C29" s="28">
        <v>1</v>
      </c>
      <c r="D29" s="201">
        <f>C29/$C$30</f>
        <v>1.7241379310344827E-2</v>
      </c>
      <c r="E29" s="28">
        <v>0</v>
      </c>
      <c r="F29" s="201">
        <f t="shared" si="0"/>
        <v>0</v>
      </c>
      <c r="G29" s="28">
        <v>0</v>
      </c>
      <c r="H29" s="201">
        <f t="shared" si="13"/>
        <v>0</v>
      </c>
      <c r="I29" s="28">
        <v>0</v>
      </c>
      <c r="J29" s="201">
        <f t="shared" si="19"/>
        <v>0</v>
      </c>
      <c r="K29" s="28">
        <v>0</v>
      </c>
      <c r="L29" s="201">
        <f t="shared" si="16"/>
        <v>0</v>
      </c>
      <c r="M29" s="202">
        <v>0</v>
      </c>
      <c r="N29" s="203">
        <f t="shared" si="4"/>
        <v>1</v>
      </c>
      <c r="O29" s="204">
        <f t="shared" si="17"/>
        <v>3.1446540880503146E-3</v>
      </c>
      <c r="P29" s="205">
        <f t="shared" si="6"/>
        <v>1</v>
      </c>
      <c r="R29" s="4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</row>
    <row r="30" spans="1:86" ht="15.75" thickBot="1" x14ac:dyDescent="0.3">
      <c r="A30" s="42"/>
      <c r="B30" s="211" t="s">
        <v>16</v>
      </c>
      <c r="C30" s="212">
        <f>SUM(C5:C29)</f>
        <v>58</v>
      </c>
      <c r="D30" s="213">
        <f>C30/$C$30</f>
        <v>1</v>
      </c>
      <c r="E30" s="212">
        <f>SUM(E5:E29)</f>
        <v>91</v>
      </c>
      <c r="F30" s="213">
        <f t="shared" si="0"/>
        <v>1</v>
      </c>
      <c r="G30" s="212">
        <f>SUM(G6:G29)</f>
        <v>9</v>
      </c>
      <c r="H30" s="213">
        <f t="shared" si="13"/>
        <v>1</v>
      </c>
      <c r="I30" s="212">
        <f>SUM(I6:I29)</f>
        <v>106</v>
      </c>
      <c r="J30" s="213">
        <f>I30/$I$30</f>
        <v>1</v>
      </c>
      <c r="K30" s="212">
        <f>SUM(K6:K29)</f>
        <v>54</v>
      </c>
      <c r="L30" s="213">
        <f t="shared" si="16"/>
        <v>1</v>
      </c>
      <c r="M30" s="212">
        <f>SUM(M5:M29)</f>
        <v>310</v>
      </c>
      <c r="N30" s="212">
        <f>SUM(N5:N29)</f>
        <v>318</v>
      </c>
      <c r="O30" s="213">
        <f t="shared" si="17"/>
        <v>1</v>
      </c>
      <c r="P30" s="214">
        <f t="shared" si="6"/>
        <v>8</v>
      </c>
      <c r="R30" s="4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</row>
    <row r="31" spans="1:86" x14ac:dyDescent="0.25">
      <c r="A31" s="42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209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</row>
    <row r="32" spans="1:86" s="32" customFormat="1" x14ac:dyDescent="0.25"/>
    <row r="33" s="32" customFormat="1" x14ac:dyDescent="0.25"/>
    <row r="34" s="32" customFormat="1" x14ac:dyDescent="0.25"/>
    <row r="35" s="32" customFormat="1" x14ac:dyDescent="0.25"/>
    <row r="36" s="32" customFormat="1" x14ac:dyDescent="0.25"/>
    <row r="37" s="32" customFormat="1" x14ac:dyDescent="0.25"/>
    <row r="38" s="32" customFormat="1" x14ac:dyDescent="0.25"/>
    <row r="39" s="32" customFormat="1" x14ac:dyDescent="0.25"/>
    <row r="40" s="32" customFormat="1" x14ac:dyDescent="0.25"/>
    <row r="41" s="32" customFormat="1" x14ac:dyDescent="0.25"/>
    <row r="42" s="32" customFormat="1" x14ac:dyDescent="0.25"/>
    <row r="43" s="32" customFormat="1" x14ac:dyDescent="0.25"/>
    <row r="44" s="32" customFormat="1" x14ac:dyDescent="0.25"/>
    <row r="45" s="32" customFormat="1" x14ac:dyDescent="0.25"/>
    <row r="46" s="32" customFormat="1" x14ac:dyDescent="0.25"/>
    <row r="47" s="32" customFormat="1" x14ac:dyDescent="0.25"/>
    <row r="48" s="32" customFormat="1" x14ac:dyDescent="0.25"/>
    <row r="49" s="32" customFormat="1" x14ac:dyDescent="0.25"/>
    <row r="50" s="32" customFormat="1" x14ac:dyDescent="0.25"/>
    <row r="51" s="32" customFormat="1" x14ac:dyDescent="0.25"/>
    <row r="52" s="32" customFormat="1" x14ac:dyDescent="0.25"/>
    <row r="53" s="32" customFormat="1" x14ac:dyDescent="0.25"/>
    <row r="54" s="32" customFormat="1" x14ac:dyDescent="0.25"/>
    <row r="55" s="32" customFormat="1" x14ac:dyDescent="0.25"/>
    <row r="56" s="32" customFormat="1" x14ac:dyDescent="0.25"/>
    <row r="57" s="32" customFormat="1" x14ac:dyDescent="0.25"/>
    <row r="58" s="32" customFormat="1" x14ac:dyDescent="0.25"/>
    <row r="59" s="32" customFormat="1" x14ac:dyDescent="0.25"/>
    <row r="60" s="32" customFormat="1" x14ac:dyDescent="0.25"/>
    <row r="61" s="32" customFormat="1" x14ac:dyDescent="0.25"/>
    <row r="62" s="32" customFormat="1" x14ac:dyDescent="0.25"/>
    <row r="63" s="32" customFormat="1" x14ac:dyDescent="0.25"/>
    <row r="64" s="32" customFormat="1" x14ac:dyDescent="0.25"/>
    <row r="65" s="32" customFormat="1" x14ac:dyDescent="0.25"/>
    <row r="66" s="32" customFormat="1" x14ac:dyDescent="0.25"/>
    <row r="67" s="32" customFormat="1" x14ac:dyDescent="0.25"/>
    <row r="68" s="32" customFormat="1" x14ac:dyDescent="0.25"/>
    <row r="69" s="32" customFormat="1" x14ac:dyDescent="0.25"/>
    <row r="70" s="32" customFormat="1" x14ac:dyDescent="0.25"/>
    <row r="71" s="32" customFormat="1" x14ac:dyDescent="0.25"/>
    <row r="72" s="32" customFormat="1" x14ac:dyDescent="0.25"/>
    <row r="73" s="32" customFormat="1" x14ac:dyDescent="0.25"/>
    <row r="74" s="32" customFormat="1" x14ac:dyDescent="0.25"/>
    <row r="75" s="32" customFormat="1" x14ac:dyDescent="0.25"/>
    <row r="76" s="32" customFormat="1" x14ac:dyDescent="0.25"/>
    <row r="77" s="32" customFormat="1" x14ac:dyDescent="0.25"/>
    <row r="78" s="32" customFormat="1" x14ac:dyDescent="0.25"/>
    <row r="79" s="32" customFormat="1" x14ac:dyDescent="0.25"/>
    <row r="80" s="32" customFormat="1" x14ac:dyDescent="0.25"/>
    <row r="81" s="32" customFormat="1" x14ac:dyDescent="0.25"/>
    <row r="82" s="32" customFormat="1" x14ac:dyDescent="0.25"/>
    <row r="83" s="32" customFormat="1" x14ac:dyDescent="0.25"/>
    <row r="84" s="32" customFormat="1" x14ac:dyDescent="0.25"/>
    <row r="85" s="32" customFormat="1" x14ac:dyDescent="0.25"/>
    <row r="86" s="32" customFormat="1" x14ac:dyDescent="0.25"/>
    <row r="87" s="32" customFormat="1" x14ac:dyDescent="0.25"/>
    <row r="88" s="32" customFormat="1" x14ac:dyDescent="0.25"/>
    <row r="89" s="32" customFormat="1" x14ac:dyDescent="0.25"/>
    <row r="90" s="32" customFormat="1" x14ac:dyDescent="0.25"/>
    <row r="91" s="32" customFormat="1" x14ac:dyDescent="0.25"/>
    <row r="92" s="32" customFormat="1" x14ac:dyDescent="0.25"/>
    <row r="93" s="32" customFormat="1" x14ac:dyDescent="0.25"/>
    <row r="94" s="32" customFormat="1" x14ac:dyDescent="0.25"/>
    <row r="95" s="32" customFormat="1" x14ac:dyDescent="0.25"/>
    <row r="96" s="32" customFormat="1" x14ac:dyDescent="0.25"/>
    <row r="97" s="32" customFormat="1" x14ac:dyDescent="0.25"/>
    <row r="98" s="32" customFormat="1" x14ac:dyDescent="0.25"/>
    <row r="99" s="32" customFormat="1" x14ac:dyDescent="0.25"/>
    <row r="100" s="32" customFormat="1" x14ac:dyDescent="0.25"/>
    <row r="101" s="32" customFormat="1" x14ac:dyDescent="0.25"/>
    <row r="102" s="32" customFormat="1" x14ac:dyDescent="0.25"/>
    <row r="103" s="32" customFormat="1" x14ac:dyDescent="0.25"/>
    <row r="104" s="32" customFormat="1" x14ac:dyDescent="0.25"/>
    <row r="105" s="32" customFormat="1" x14ac:dyDescent="0.25"/>
    <row r="106" s="32" customFormat="1" x14ac:dyDescent="0.25"/>
    <row r="107" s="32" customFormat="1" x14ac:dyDescent="0.25"/>
    <row r="108" s="32" customFormat="1" x14ac:dyDescent="0.25"/>
    <row r="109" s="32" customFormat="1" x14ac:dyDescent="0.25"/>
    <row r="110" s="32" customFormat="1" x14ac:dyDescent="0.25"/>
    <row r="111" s="32" customFormat="1" x14ac:dyDescent="0.25"/>
    <row r="112" s="32" customFormat="1" x14ac:dyDescent="0.25"/>
    <row r="113" s="32" customFormat="1" x14ac:dyDescent="0.25"/>
    <row r="114" s="32" customFormat="1" x14ac:dyDescent="0.25"/>
    <row r="115" s="32" customFormat="1" x14ac:dyDescent="0.25"/>
    <row r="116" s="32" customFormat="1" x14ac:dyDescent="0.25"/>
    <row r="117" s="32" customFormat="1" x14ac:dyDescent="0.25"/>
    <row r="118" s="32" customFormat="1" x14ac:dyDescent="0.25"/>
    <row r="119" s="32" customFormat="1" x14ac:dyDescent="0.25"/>
    <row r="120" s="32" customFormat="1" x14ac:dyDescent="0.25"/>
    <row r="121" s="32" customFormat="1" x14ac:dyDescent="0.25"/>
    <row r="122" s="32" customFormat="1" x14ac:dyDescent="0.25"/>
    <row r="123" s="32" customFormat="1" x14ac:dyDescent="0.25"/>
    <row r="124" s="32" customFormat="1" x14ac:dyDescent="0.25"/>
    <row r="125" s="32" customFormat="1" x14ac:dyDescent="0.25"/>
    <row r="126" s="32" customFormat="1" x14ac:dyDescent="0.25"/>
    <row r="127" s="32" customFormat="1" x14ac:dyDescent="0.25"/>
    <row r="128" s="32" customFormat="1" x14ac:dyDescent="0.25"/>
    <row r="129" s="32" customFormat="1" x14ac:dyDescent="0.25"/>
    <row r="130" s="32" customFormat="1" x14ac:dyDescent="0.25"/>
    <row r="131" s="32" customFormat="1" x14ac:dyDescent="0.25"/>
    <row r="132" s="32" customFormat="1" x14ac:dyDescent="0.25"/>
    <row r="133" s="32" customFormat="1" x14ac:dyDescent="0.25"/>
    <row r="134" s="32" customFormat="1" x14ac:dyDescent="0.25"/>
    <row r="135" s="32" customFormat="1" x14ac:dyDescent="0.25"/>
    <row r="136" s="32" customFormat="1" x14ac:dyDescent="0.25"/>
    <row r="137" s="32" customFormat="1" x14ac:dyDescent="0.25"/>
    <row r="138" s="32" customFormat="1" x14ac:dyDescent="0.25"/>
    <row r="139" s="32" customFormat="1" x14ac:dyDescent="0.25"/>
    <row r="140" s="32" customFormat="1" x14ac:dyDescent="0.25"/>
    <row r="141" s="32" customFormat="1" x14ac:dyDescent="0.25"/>
    <row r="142" s="32" customFormat="1" x14ac:dyDescent="0.25"/>
    <row r="143" s="32" customFormat="1" x14ac:dyDescent="0.25"/>
    <row r="144" s="32" customFormat="1" x14ac:dyDescent="0.25"/>
    <row r="145" s="32" customFormat="1" x14ac:dyDescent="0.25"/>
    <row r="146" s="32" customFormat="1" x14ac:dyDescent="0.25"/>
    <row r="147" s="32" customFormat="1" x14ac:dyDescent="0.25"/>
    <row r="148" s="32" customFormat="1" x14ac:dyDescent="0.25"/>
    <row r="149" s="32" customFormat="1" x14ac:dyDescent="0.25"/>
    <row r="150" s="32" customFormat="1" x14ac:dyDescent="0.25"/>
    <row r="151" s="32" customFormat="1" x14ac:dyDescent="0.25"/>
    <row r="152" s="32" customFormat="1" x14ac:dyDescent="0.25"/>
    <row r="153" s="32" customFormat="1" x14ac:dyDescent="0.25"/>
    <row r="154" s="32" customFormat="1" x14ac:dyDescent="0.25"/>
    <row r="155" s="32" customFormat="1" x14ac:dyDescent="0.25"/>
    <row r="156" s="32" customFormat="1" x14ac:dyDescent="0.25"/>
    <row r="157" s="32" customFormat="1" x14ac:dyDescent="0.25"/>
    <row r="158" s="32" customFormat="1" x14ac:dyDescent="0.25"/>
    <row r="159" s="32" customFormat="1" x14ac:dyDescent="0.25"/>
    <row r="160" s="32" customFormat="1" x14ac:dyDescent="0.25"/>
    <row r="161" s="32" customFormat="1" x14ac:dyDescent="0.25"/>
    <row r="162" s="32" customFormat="1" x14ac:dyDescent="0.25"/>
    <row r="163" s="32" customFormat="1" x14ac:dyDescent="0.25"/>
    <row r="164" s="32" customFormat="1" x14ac:dyDescent="0.25"/>
    <row r="165" s="32" customFormat="1" x14ac:dyDescent="0.25"/>
    <row r="166" s="32" customFormat="1" x14ac:dyDescent="0.25"/>
    <row r="167" s="32" customFormat="1" x14ac:dyDescent="0.25"/>
    <row r="168" s="32" customFormat="1" x14ac:dyDescent="0.25"/>
    <row r="169" s="32" customFormat="1" x14ac:dyDescent="0.25"/>
    <row r="170" s="32" customFormat="1" x14ac:dyDescent="0.25"/>
    <row r="171" s="32" customFormat="1" x14ac:dyDescent="0.25"/>
    <row r="172" s="32" customFormat="1" x14ac:dyDescent="0.25"/>
    <row r="173" s="32" customFormat="1" x14ac:dyDescent="0.25"/>
    <row r="174" s="32" customFormat="1" x14ac:dyDescent="0.25"/>
    <row r="175" s="32" customFormat="1" x14ac:dyDescent="0.25"/>
    <row r="176" s="32" customFormat="1" x14ac:dyDescent="0.25"/>
    <row r="177" s="32" customFormat="1" x14ac:dyDescent="0.25"/>
    <row r="178" s="32" customFormat="1" x14ac:dyDescent="0.25"/>
    <row r="179" s="32" customFormat="1" x14ac:dyDescent="0.25"/>
    <row r="180" s="32" customFormat="1" x14ac:dyDescent="0.25"/>
    <row r="181" s="32" customFormat="1" x14ac:dyDescent="0.25"/>
    <row r="182" s="32" customFormat="1" x14ac:dyDescent="0.25"/>
    <row r="183" s="32" customFormat="1" x14ac:dyDescent="0.25"/>
    <row r="184" s="32" customFormat="1" x14ac:dyDescent="0.25"/>
    <row r="185" s="32" customFormat="1" x14ac:dyDescent="0.25"/>
    <row r="186" s="32" customFormat="1" x14ac:dyDescent="0.25"/>
    <row r="187" s="32" customFormat="1" x14ac:dyDescent="0.25"/>
    <row r="188" s="32" customFormat="1" x14ac:dyDescent="0.25"/>
    <row r="189" s="32" customFormat="1" x14ac:dyDescent="0.25"/>
    <row r="190" s="32" customFormat="1" x14ac:dyDescent="0.25"/>
    <row r="191" s="32" customFormat="1" x14ac:dyDescent="0.25"/>
    <row r="192" s="32" customFormat="1" x14ac:dyDescent="0.25"/>
    <row r="193" s="32" customFormat="1" x14ac:dyDescent="0.25"/>
    <row r="194" s="32" customFormat="1" x14ac:dyDescent="0.25"/>
    <row r="195" s="32" customFormat="1" x14ac:dyDescent="0.25"/>
    <row r="196" s="32" customFormat="1" x14ac:dyDescent="0.25"/>
    <row r="197" s="32" customFormat="1" x14ac:dyDescent="0.25"/>
    <row r="198" s="32" customFormat="1" x14ac:dyDescent="0.25"/>
    <row r="199" s="32" customFormat="1" x14ac:dyDescent="0.25"/>
    <row r="200" s="32" customFormat="1" x14ac:dyDescent="0.25"/>
    <row r="201" s="32" customFormat="1" x14ac:dyDescent="0.25"/>
    <row r="202" s="32" customFormat="1" x14ac:dyDescent="0.25"/>
    <row r="203" s="32" customFormat="1" x14ac:dyDescent="0.25"/>
    <row r="204" s="32" customFormat="1" x14ac:dyDescent="0.25"/>
    <row r="205" s="32" customFormat="1" x14ac:dyDescent="0.25"/>
    <row r="206" s="32" customFormat="1" x14ac:dyDescent="0.25"/>
    <row r="207" s="32" customFormat="1" x14ac:dyDescent="0.25"/>
    <row r="208" s="32" customFormat="1" x14ac:dyDescent="0.25"/>
    <row r="209" s="32" customFormat="1" x14ac:dyDescent="0.25"/>
    <row r="210" s="32" customFormat="1" x14ac:dyDescent="0.25"/>
    <row r="211" s="32" customFormat="1" x14ac:dyDescent="0.25"/>
    <row r="212" s="32" customFormat="1" x14ac:dyDescent="0.25"/>
    <row r="213" s="32" customFormat="1" x14ac:dyDescent="0.25"/>
    <row r="214" s="32" customFormat="1" x14ac:dyDescent="0.25"/>
    <row r="215" s="32" customFormat="1" x14ac:dyDescent="0.25"/>
    <row r="216" s="32" customFormat="1" x14ac:dyDescent="0.25"/>
    <row r="217" s="32" customFormat="1" x14ac:dyDescent="0.25"/>
    <row r="218" s="32" customFormat="1" x14ac:dyDescent="0.25"/>
    <row r="219" s="32" customFormat="1" x14ac:dyDescent="0.25"/>
    <row r="220" s="32" customFormat="1" x14ac:dyDescent="0.25"/>
    <row r="221" s="32" customFormat="1" x14ac:dyDescent="0.25"/>
    <row r="222" s="32" customFormat="1" x14ac:dyDescent="0.25"/>
    <row r="223" s="32" customFormat="1" x14ac:dyDescent="0.25"/>
    <row r="224" s="32" customFormat="1" x14ac:dyDescent="0.25"/>
    <row r="225" s="32" customFormat="1" x14ac:dyDescent="0.25"/>
    <row r="226" s="32" customFormat="1" x14ac:dyDescent="0.25"/>
    <row r="227" s="32" customFormat="1" x14ac:dyDescent="0.25"/>
    <row r="228" s="32" customFormat="1" x14ac:dyDescent="0.25"/>
    <row r="229" s="32" customFormat="1" x14ac:dyDescent="0.25"/>
    <row r="230" s="32" customFormat="1" x14ac:dyDescent="0.25"/>
    <row r="231" s="32" customFormat="1" x14ac:dyDescent="0.25"/>
    <row r="232" s="32" customFormat="1" x14ac:dyDescent="0.25"/>
    <row r="233" s="32" customFormat="1" x14ac:dyDescent="0.25"/>
    <row r="234" s="32" customFormat="1" x14ac:dyDescent="0.25"/>
    <row r="235" s="32" customFormat="1" x14ac:dyDescent="0.25"/>
    <row r="236" s="32" customFormat="1" x14ac:dyDescent="0.25"/>
    <row r="237" s="32" customFormat="1" x14ac:dyDescent="0.25"/>
    <row r="238" s="32" customFormat="1" x14ac:dyDescent="0.25"/>
    <row r="239" s="32" customFormat="1" x14ac:dyDescent="0.25"/>
    <row r="240" s="32" customFormat="1" x14ac:dyDescent="0.25"/>
    <row r="241" s="32" customFormat="1" x14ac:dyDescent="0.25"/>
    <row r="242" s="32" customFormat="1" x14ac:dyDescent="0.25"/>
    <row r="243" s="32" customFormat="1" x14ac:dyDescent="0.25"/>
    <row r="244" s="32" customFormat="1" x14ac:dyDescent="0.25"/>
    <row r="245" s="32" customFormat="1" x14ac:dyDescent="0.25"/>
    <row r="246" s="32" customFormat="1" x14ac:dyDescent="0.25"/>
    <row r="247" s="32" customFormat="1" x14ac:dyDescent="0.25"/>
    <row r="248" s="32" customFormat="1" x14ac:dyDescent="0.25"/>
    <row r="249" s="32" customFormat="1" x14ac:dyDescent="0.25"/>
    <row r="250" s="32" customFormat="1" x14ac:dyDescent="0.25"/>
    <row r="251" s="32" customFormat="1" x14ac:dyDescent="0.25"/>
    <row r="252" s="32" customFormat="1" x14ac:dyDescent="0.25"/>
    <row r="253" s="32" customFormat="1" x14ac:dyDescent="0.25"/>
    <row r="254" s="32" customFormat="1" x14ac:dyDescent="0.25"/>
    <row r="255" s="32" customFormat="1" x14ac:dyDescent="0.25"/>
    <row r="256" s="32" customFormat="1" x14ac:dyDescent="0.25"/>
    <row r="257" s="32" customFormat="1" x14ac:dyDescent="0.25"/>
    <row r="258" s="32" customFormat="1" x14ac:dyDescent="0.25"/>
    <row r="259" s="32" customFormat="1" x14ac:dyDescent="0.25"/>
    <row r="260" s="32" customFormat="1" x14ac:dyDescent="0.25"/>
    <row r="261" s="32" customFormat="1" x14ac:dyDescent="0.25"/>
    <row r="262" s="32" customFormat="1" x14ac:dyDescent="0.25"/>
    <row r="263" s="32" customFormat="1" x14ac:dyDescent="0.25"/>
    <row r="264" s="32" customFormat="1" x14ac:dyDescent="0.25"/>
    <row r="265" s="32" customFormat="1" x14ac:dyDescent="0.25"/>
    <row r="266" s="32" customFormat="1" x14ac:dyDescent="0.25"/>
    <row r="267" s="32" customFormat="1" x14ac:dyDescent="0.25"/>
    <row r="268" s="32" customFormat="1" x14ac:dyDescent="0.25"/>
    <row r="269" s="32" customFormat="1" x14ac:dyDescent="0.25"/>
    <row r="270" s="32" customFormat="1" x14ac:dyDescent="0.25"/>
    <row r="271" s="32" customFormat="1" x14ac:dyDescent="0.25"/>
    <row r="272" s="32" customFormat="1" x14ac:dyDescent="0.25"/>
    <row r="273" s="32" customFormat="1" x14ac:dyDescent="0.25"/>
    <row r="274" s="32" customFormat="1" x14ac:dyDescent="0.25"/>
    <row r="275" s="32" customFormat="1" x14ac:dyDescent="0.25"/>
    <row r="276" s="32" customFormat="1" x14ac:dyDescent="0.25"/>
    <row r="277" s="32" customFormat="1" x14ac:dyDescent="0.25"/>
    <row r="278" s="32" customFormat="1" x14ac:dyDescent="0.25"/>
    <row r="279" s="32" customFormat="1" x14ac:dyDescent="0.25"/>
    <row r="280" s="32" customFormat="1" x14ac:dyDescent="0.25"/>
    <row r="281" s="32" customFormat="1" x14ac:dyDescent="0.25"/>
    <row r="282" s="32" customFormat="1" x14ac:dyDescent="0.25"/>
    <row r="283" s="32" customFormat="1" x14ac:dyDescent="0.25"/>
    <row r="284" s="32" customFormat="1" x14ac:dyDescent="0.25"/>
    <row r="285" s="32" customFormat="1" x14ac:dyDescent="0.25"/>
    <row r="286" s="32" customFormat="1" x14ac:dyDescent="0.25"/>
    <row r="287" s="32" customFormat="1" x14ac:dyDescent="0.25"/>
    <row r="288" s="32" customFormat="1" x14ac:dyDescent="0.25"/>
    <row r="289" s="32" customFormat="1" x14ac:dyDescent="0.25"/>
    <row r="290" s="32" customFormat="1" x14ac:dyDescent="0.25"/>
    <row r="291" s="32" customFormat="1" x14ac:dyDescent="0.25"/>
    <row r="292" s="32" customFormat="1" x14ac:dyDescent="0.25"/>
    <row r="293" s="32" customFormat="1" x14ac:dyDescent="0.25"/>
    <row r="294" s="32" customFormat="1" x14ac:dyDescent="0.25"/>
    <row r="295" s="32" customFormat="1" x14ac:dyDescent="0.25"/>
    <row r="296" s="32" customFormat="1" x14ac:dyDescent="0.25"/>
    <row r="297" s="32" customFormat="1" x14ac:dyDescent="0.25"/>
    <row r="298" s="32" customFormat="1" x14ac:dyDescent="0.25"/>
    <row r="299" s="32" customFormat="1" x14ac:dyDescent="0.25"/>
    <row r="300" s="32" customFormat="1" x14ac:dyDescent="0.25"/>
    <row r="301" s="32" customFormat="1" x14ac:dyDescent="0.25"/>
    <row r="302" s="32" customFormat="1" x14ac:dyDescent="0.25"/>
    <row r="303" s="32" customFormat="1" x14ac:dyDescent="0.25"/>
    <row r="304" s="32" customFormat="1" x14ac:dyDescent="0.25"/>
    <row r="305" s="32" customFormat="1" x14ac:dyDescent="0.25"/>
    <row r="306" s="32" customFormat="1" x14ac:dyDescent="0.25"/>
    <row r="307" s="32" customFormat="1" x14ac:dyDescent="0.25"/>
    <row r="308" s="32" customFormat="1" x14ac:dyDescent="0.25"/>
    <row r="309" s="32" customFormat="1" x14ac:dyDescent="0.25"/>
    <row r="310" s="32" customFormat="1" x14ac:dyDescent="0.25"/>
  </sheetData>
  <mergeCells count="6">
    <mergeCell ref="N3:P3"/>
    <mergeCell ref="C3:D3"/>
    <mergeCell ref="E3:F3"/>
    <mergeCell ref="I3:J3"/>
    <mergeCell ref="K3:L3"/>
    <mergeCell ref="G3:H3"/>
  </mergeCells>
  <phoneticPr fontId="9" type="noConversion"/>
  <pageMargins left="0.25" right="0.25" top="0.75" bottom="0.75" header="0.3" footer="0.3"/>
  <pageSetup paperSize="9" scale="8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"/>
  <sheetViews>
    <sheetView zoomScale="130" zoomScaleNormal="130" workbookViewId="0">
      <selection activeCell="W20" sqref="W20"/>
    </sheetView>
  </sheetViews>
  <sheetFormatPr defaultRowHeight="15" x14ac:dyDescent="0.25"/>
  <cols>
    <col min="1" max="1" width="0.140625" style="32" customWidth="1"/>
    <col min="2" max="2" width="9" customWidth="1"/>
    <col min="3" max="3" width="4.28515625" customWidth="1"/>
    <col min="4" max="5" width="4.5703125" customWidth="1"/>
    <col min="6" max="6" width="5.140625" customWidth="1"/>
    <col min="7" max="7" width="3.85546875" customWidth="1"/>
    <col min="8" max="8" width="4.5703125" customWidth="1"/>
    <col min="9" max="9" width="3.42578125" customWidth="1"/>
    <col min="10" max="10" width="5.140625" customWidth="1"/>
    <col min="11" max="11" width="3.7109375" customWidth="1"/>
    <col min="12" max="12" width="4.7109375" customWidth="1"/>
    <col min="13" max="13" width="3.7109375" customWidth="1"/>
    <col min="14" max="14" width="4.7109375" customWidth="1"/>
    <col min="15" max="15" width="3.7109375" customWidth="1"/>
    <col min="16" max="16" width="4.7109375" customWidth="1"/>
    <col min="17" max="17" width="3.7109375" customWidth="1"/>
    <col min="18" max="18" width="4.7109375" customWidth="1"/>
    <col min="19" max="19" width="4.28515625" customWidth="1"/>
    <col min="20" max="20" width="5.28515625" customWidth="1"/>
    <col min="21" max="21" width="3.85546875" customWidth="1"/>
    <col min="22" max="22" width="4.7109375" customWidth="1"/>
    <col min="23" max="23" width="3.85546875" customWidth="1"/>
    <col min="24" max="27" width="4.7109375" customWidth="1"/>
    <col min="28" max="28" width="4.28515625" customWidth="1"/>
    <col min="29" max="30" width="4.7109375" customWidth="1"/>
  </cols>
  <sheetData>
    <row r="1" spans="1:30" s="185" customFormat="1" ht="11.25" x14ac:dyDescent="0.2">
      <c r="A1" s="183"/>
      <c r="B1" s="184" t="s">
        <v>82</v>
      </c>
    </row>
    <row r="2" spans="1:30" s="185" customFormat="1" ht="11.25" x14ac:dyDescent="0.2">
      <c r="A2" s="183"/>
      <c r="B2" s="184" t="s">
        <v>89</v>
      </c>
    </row>
    <row r="3" spans="1:30" s="26" customFormat="1" ht="12.75" thickBot="1" x14ac:dyDescent="0.25">
      <c r="A3" s="31"/>
      <c r="B3" s="27"/>
    </row>
    <row r="4" spans="1:30" ht="18.75" customHeight="1" thickBot="1" x14ac:dyDescent="0.3">
      <c r="A4" s="315"/>
      <c r="B4" s="156"/>
      <c r="C4" s="388" t="s">
        <v>94</v>
      </c>
      <c r="D4" s="389"/>
      <c r="E4" s="388" t="s">
        <v>96</v>
      </c>
      <c r="F4" s="389"/>
      <c r="G4" s="388" t="s">
        <v>98</v>
      </c>
      <c r="H4" s="389"/>
      <c r="I4" s="388" t="s">
        <v>100</v>
      </c>
      <c r="J4" s="389"/>
      <c r="K4" s="388" t="s">
        <v>101</v>
      </c>
      <c r="L4" s="389"/>
      <c r="M4" s="388" t="s">
        <v>102</v>
      </c>
      <c r="N4" s="389"/>
      <c r="O4" s="388" t="s">
        <v>103</v>
      </c>
      <c r="P4" s="389"/>
      <c r="Q4" s="388" t="s">
        <v>106</v>
      </c>
      <c r="R4" s="389"/>
      <c r="S4" s="388" t="s">
        <v>110</v>
      </c>
      <c r="T4" s="389"/>
      <c r="U4" s="388" t="s">
        <v>108</v>
      </c>
      <c r="V4" s="389"/>
      <c r="W4" s="388" t="s">
        <v>111</v>
      </c>
      <c r="X4" s="389"/>
      <c r="Y4" s="328" t="s">
        <v>113</v>
      </c>
      <c r="Z4" s="319"/>
      <c r="AA4" s="388" t="s">
        <v>132</v>
      </c>
      <c r="AB4" s="389"/>
      <c r="AC4" s="388" t="s">
        <v>133</v>
      </c>
      <c r="AD4" s="389"/>
    </row>
    <row r="5" spans="1:30" ht="15.75" thickBot="1" x14ac:dyDescent="0.3">
      <c r="A5" s="315"/>
      <c r="B5" s="157"/>
      <c r="C5" s="158" t="s">
        <v>48</v>
      </c>
      <c r="D5" s="159" t="s">
        <v>49</v>
      </c>
      <c r="E5" s="158" t="s">
        <v>48</v>
      </c>
      <c r="F5" s="159" t="s">
        <v>49</v>
      </c>
      <c r="G5" s="158" t="s">
        <v>48</v>
      </c>
      <c r="H5" s="159" t="s">
        <v>49</v>
      </c>
      <c r="I5" s="158" t="s">
        <v>48</v>
      </c>
      <c r="J5" s="159" t="s">
        <v>49</v>
      </c>
      <c r="K5" s="158" t="s">
        <v>48</v>
      </c>
      <c r="L5" s="159" t="s">
        <v>49</v>
      </c>
      <c r="M5" s="158" t="s">
        <v>48</v>
      </c>
      <c r="N5" s="159" t="s">
        <v>49</v>
      </c>
      <c r="O5" s="158" t="s">
        <v>48</v>
      </c>
      <c r="P5" s="159" t="s">
        <v>49</v>
      </c>
      <c r="Q5" s="158" t="s">
        <v>48</v>
      </c>
      <c r="R5" s="159" t="s">
        <v>49</v>
      </c>
      <c r="S5" s="158" t="s">
        <v>48</v>
      </c>
      <c r="T5" s="159" t="s">
        <v>49</v>
      </c>
      <c r="U5" s="158" t="s">
        <v>48</v>
      </c>
      <c r="V5" s="159" t="s">
        <v>49</v>
      </c>
      <c r="W5" s="158" t="s">
        <v>48</v>
      </c>
      <c r="X5" s="159" t="s">
        <v>49</v>
      </c>
      <c r="Y5" s="320" t="s">
        <v>48</v>
      </c>
      <c r="Z5" s="320" t="s">
        <v>49</v>
      </c>
      <c r="AA5" s="158" t="s">
        <v>48</v>
      </c>
      <c r="AB5" s="159" t="s">
        <v>49</v>
      </c>
      <c r="AC5" s="158" t="s">
        <v>48</v>
      </c>
      <c r="AD5" s="159" t="s">
        <v>49</v>
      </c>
    </row>
    <row r="6" spans="1:30" s="32" customFormat="1" x14ac:dyDescent="0.25">
      <c r="A6" s="313"/>
      <c r="B6" s="160" t="s">
        <v>25</v>
      </c>
      <c r="C6" s="161">
        <v>51</v>
      </c>
      <c r="D6" s="162">
        <f t="shared" ref="D6:D11" si="0">C6/$C$11</f>
        <v>0.18149466192170818</v>
      </c>
      <c r="E6" s="161">
        <v>54</v>
      </c>
      <c r="F6" s="162">
        <f t="shared" ref="F6:F11" si="1">E6/$E$11</f>
        <v>0.18620689655172415</v>
      </c>
      <c r="G6" s="161">
        <v>51</v>
      </c>
      <c r="H6" s="162">
        <f t="shared" ref="H6:H11" si="2">G6/$G$11</f>
        <v>0.1705685618729097</v>
      </c>
      <c r="I6" s="161">
        <v>58</v>
      </c>
      <c r="J6" s="162">
        <f>I6/$I$11</f>
        <v>0.1939799331103679</v>
      </c>
      <c r="K6" s="161">
        <v>41</v>
      </c>
      <c r="L6" s="162">
        <f t="shared" ref="L6:L11" si="3">K6/$K$11</f>
        <v>0.15185185185185185</v>
      </c>
      <c r="M6" s="161">
        <v>45</v>
      </c>
      <c r="N6" s="162">
        <f>M6/$K$11</f>
        <v>0.16666666666666666</v>
      </c>
      <c r="O6" s="161">
        <v>35</v>
      </c>
      <c r="P6" s="162">
        <f>O6/$K$11</f>
        <v>0.12962962962962962</v>
      </c>
      <c r="Q6" s="161">
        <v>33</v>
      </c>
      <c r="R6" s="162">
        <f>Q6/$K$11</f>
        <v>0.12222222222222222</v>
      </c>
      <c r="S6" s="161">
        <v>36</v>
      </c>
      <c r="T6" s="162">
        <f>S6/$K$11</f>
        <v>0.13333333333333333</v>
      </c>
      <c r="U6" s="161">
        <v>42</v>
      </c>
      <c r="V6" s="162">
        <f>U6/$K$11</f>
        <v>0.15555555555555556</v>
      </c>
      <c r="W6" s="161">
        <v>46</v>
      </c>
      <c r="X6" s="162">
        <f>W6/$K$11</f>
        <v>0.17037037037037037</v>
      </c>
      <c r="Y6" s="322">
        <v>48</v>
      </c>
      <c r="Z6" s="321">
        <f>Y6/$K$11</f>
        <v>0.17777777777777778</v>
      </c>
      <c r="AA6" s="322">
        <v>39</v>
      </c>
      <c r="AB6" s="321">
        <f>AA6/AA11</f>
        <v>0.12580645161290321</v>
      </c>
      <c r="AC6" s="161">
        <v>41</v>
      </c>
      <c r="AD6" s="162">
        <f>AC6/AC11</f>
        <v>0.12893081761006289</v>
      </c>
    </row>
    <row r="7" spans="1:30" s="32" customFormat="1" x14ac:dyDescent="0.25">
      <c r="A7" s="313"/>
      <c r="B7" s="163" t="s">
        <v>28</v>
      </c>
      <c r="C7" s="161">
        <v>95</v>
      </c>
      <c r="D7" s="162">
        <f t="shared" si="0"/>
        <v>0.33807829181494664</v>
      </c>
      <c r="E7" s="161">
        <v>94</v>
      </c>
      <c r="F7" s="162">
        <f t="shared" si="1"/>
        <v>0.32413793103448274</v>
      </c>
      <c r="G7" s="161">
        <v>107</v>
      </c>
      <c r="H7" s="162">
        <f t="shared" si="2"/>
        <v>0.35785953177257523</v>
      </c>
      <c r="I7" s="161">
        <v>101</v>
      </c>
      <c r="J7" s="162">
        <f t="shared" ref="J7:J11" si="4">I7/$I$11</f>
        <v>0.33779264214046822</v>
      </c>
      <c r="K7" s="161">
        <v>89</v>
      </c>
      <c r="L7" s="162">
        <f t="shared" si="3"/>
        <v>0.32962962962962961</v>
      </c>
      <c r="M7" s="161">
        <v>97</v>
      </c>
      <c r="N7" s="162">
        <f>M7/$K$11</f>
        <v>0.35925925925925928</v>
      </c>
      <c r="O7" s="161">
        <v>116</v>
      </c>
      <c r="P7" s="162">
        <f>O7/$K$11</f>
        <v>0.42962962962962964</v>
      </c>
      <c r="Q7" s="161">
        <v>123</v>
      </c>
      <c r="R7" s="162">
        <f>Q7/$K$11</f>
        <v>0.45555555555555555</v>
      </c>
      <c r="S7" s="161">
        <v>111</v>
      </c>
      <c r="T7" s="162">
        <f>S7/$K$11</f>
        <v>0.41111111111111109</v>
      </c>
      <c r="U7" s="161">
        <v>117</v>
      </c>
      <c r="V7" s="162">
        <f>U7/$K$11</f>
        <v>0.43333333333333335</v>
      </c>
      <c r="W7" s="161">
        <v>120</v>
      </c>
      <c r="X7" s="162">
        <f>W7/$K$11</f>
        <v>0.44444444444444442</v>
      </c>
      <c r="Y7" s="322">
        <v>127</v>
      </c>
      <c r="Z7" s="321">
        <f t="shared" ref="Z7:Z10" si="5">Y7/$K$11</f>
        <v>0.47037037037037038</v>
      </c>
      <c r="AA7" s="322">
        <v>127</v>
      </c>
      <c r="AB7" s="321">
        <f>AA7/AA11</f>
        <v>0.4096774193548387</v>
      </c>
      <c r="AC7" s="161">
        <v>123</v>
      </c>
      <c r="AD7" s="162">
        <f>AC7/AC11</f>
        <v>0.3867924528301887</v>
      </c>
    </row>
    <row r="8" spans="1:30" s="32" customFormat="1" ht="27.75" customHeight="1" x14ac:dyDescent="0.25">
      <c r="A8" s="313"/>
      <c r="B8" s="163" t="s">
        <v>30</v>
      </c>
      <c r="C8" s="161">
        <v>34</v>
      </c>
      <c r="D8" s="162">
        <f t="shared" si="0"/>
        <v>0.12099644128113879</v>
      </c>
      <c r="E8" s="161">
        <v>29</v>
      </c>
      <c r="F8" s="162">
        <f t="shared" si="1"/>
        <v>0.1</v>
      </c>
      <c r="G8" s="161">
        <v>32</v>
      </c>
      <c r="H8" s="162">
        <f t="shared" si="2"/>
        <v>0.10702341137123746</v>
      </c>
      <c r="I8" s="161">
        <v>27</v>
      </c>
      <c r="J8" s="162">
        <f t="shared" si="4"/>
        <v>9.0301003344481601E-2</v>
      </c>
      <c r="K8" s="161">
        <v>27</v>
      </c>
      <c r="L8" s="162">
        <f t="shared" si="3"/>
        <v>0.1</v>
      </c>
      <c r="M8" s="161">
        <v>27</v>
      </c>
      <c r="N8" s="162">
        <f>M8/$K$11</f>
        <v>0.1</v>
      </c>
      <c r="O8" s="161">
        <v>31</v>
      </c>
      <c r="P8" s="162">
        <f>O8/$K$11</f>
        <v>0.11481481481481481</v>
      </c>
      <c r="Q8" s="161">
        <v>31</v>
      </c>
      <c r="R8" s="162">
        <f>Q8/$K$11</f>
        <v>0.11481481481481481</v>
      </c>
      <c r="S8" s="161">
        <v>38</v>
      </c>
      <c r="T8" s="162">
        <f>S8/$K$11</f>
        <v>0.14074074074074075</v>
      </c>
      <c r="U8" s="161">
        <v>35</v>
      </c>
      <c r="V8" s="162">
        <f>U8/$K$11</f>
        <v>0.12962962962962962</v>
      </c>
      <c r="W8" s="161">
        <v>28</v>
      </c>
      <c r="X8" s="162">
        <f>W8/$K$11</f>
        <v>0.1037037037037037</v>
      </c>
      <c r="Y8" s="322">
        <v>32</v>
      </c>
      <c r="Z8" s="321">
        <f t="shared" si="5"/>
        <v>0.11851851851851852</v>
      </c>
      <c r="AA8" s="322">
        <v>31</v>
      </c>
      <c r="AB8" s="321">
        <f>AA8/AA11</f>
        <v>0.1</v>
      </c>
      <c r="AC8" s="161">
        <v>33</v>
      </c>
      <c r="AD8" s="162">
        <f>AC8/AC11</f>
        <v>0.10377358490566038</v>
      </c>
    </row>
    <row r="9" spans="1:30" s="32" customFormat="1" ht="15.75" thickBot="1" x14ac:dyDescent="0.3">
      <c r="A9" s="313"/>
      <c r="B9" s="164" t="s">
        <v>33</v>
      </c>
      <c r="C9" s="165">
        <v>56</v>
      </c>
      <c r="D9" s="166">
        <f t="shared" si="0"/>
        <v>0.199288256227758</v>
      </c>
      <c r="E9" s="165">
        <v>56</v>
      </c>
      <c r="F9" s="167">
        <f t="shared" si="1"/>
        <v>0.19310344827586207</v>
      </c>
      <c r="G9" s="165">
        <v>53</v>
      </c>
      <c r="H9" s="162">
        <f t="shared" si="2"/>
        <v>0.17725752508361203</v>
      </c>
      <c r="I9" s="165">
        <v>55</v>
      </c>
      <c r="J9" s="162">
        <f t="shared" si="4"/>
        <v>0.18394648829431437</v>
      </c>
      <c r="K9" s="165">
        <v>52</v>
      </c>
      <c r="L9" s="162">
        <f t="shared" si="3"/>
        <v>0.19259259259259259</v>
      </c>
      <c r="M9" s="165">
        <v>47</v>
      </c>
      <c r="N9" s="162">
        <f>M9/$K$11</f>
        <v>0.17407407407407408</v>
      </c>
      <c r="O9" s="165">
        <v>36</v>
      </c>
      <c r="P9" s="162">
        <f>O9/$K$11</f>
        <v>0.13333333333333333</v>
      </c>
      <c r="Q9" s="165">
        <v>41</v>
      </c>
      <c r="R9" s="162">
        <f>Q9/$K$11</f>
        <v>0.15185185185185185</v>
      </c>
      <c r="S9" s="165">
        <v>37</v>
      </c>
      <c r="T9" s="162">
        <f>S9/$K$11</f>
        <v>0.13703703703703704</v>
      </c>
      <c r="U9" s="165">
        <v>42</v>
      </c>
      <c r="V9" s="162">
        <f>U9/$K$11</f>
        <v>0.15555555555555556</v>
      </c>
      <c r="W9" s="165">
        <v>45</v>
      </c>
      <c r="X9" s="329">
        <f>W9/$K$11</f>
        <v>0.16666666666666666</v>
      </c>
      <c r="Y9" s="330">
        <v>49</v>
      </c>
      <c r="Z9" s="331">
        <f t="shared" si="5"/>
        <v>0.18148148148148149</v>
      </c>
      <c r="AA9" s="322">
        <v>56</v>
      </c>
      <c r="AB9" s="321">
        <f>AA9/AA11</f>
        <v>0.18064516129032257</v>
      </c>
      <c r="AC9" s="326">
        <v>56</v>
      </c>
      <c r="AD9" s="162">
        <f>AC9/AC11</f>
        <v>0.1761006289308176</v>
      </c>
    </row>
    <row r="10" spans="1:30" s="32" customFormat="1" ht="15.75" customHeight="1" thickBot="1" x14ac:dyDescent="0.3">
      <c r="A10" s="313"/>
      <c r="B10" s="171" t="s">
        <v>81</v>
      </c>
      <c r="C10" s="172">
        <f>SUM(C6:C9)</f>
        <v>236</v>
      </c>
      <c r="D10" s="173">
        <f t="shared" si="0"/>
        <v>0.83985765124555156</v>
      </c>
      <c r="E10" s="172">
        <f>SUM(E6:E9)</f>
        <v>233</v>
      </c>
      <c r="F10" s="174">
        <f t="shared" si="1"/>
        <v>0.80344827586206902</v>
      </c>
      <c r="G10" s="172">
        <f>SUM(G6:G9)</f>
        <v>243</v>
      </c>
      <c r="H10" s="175">
        <f t="shared" si="2"/>
        <v>0.81270903010033446</v>
      </c>
      <c r="I10" s="172">
        <f>SUM(I6:I9)</f>
        <v>241</v>
      </c>
      <c r="J10" s="175">
        <f t="shared" si="4"/>
        <v>0.80602006688963213</v>
      </c>
      <c r="K10" s="172">
        <f>SUM(K6:K9)</f>
        <v>209</v>
      </c>
      <c r="L10" s="175">
        <f t="shared" si="3"/>
        <v>0.77407407407407403</v>
      </c>
      <c r="M10" s="172">
        <f>SUM(M6:M9)</f>
        <v>216</v>
      </c>
      <c r="N10" s="175">
        <f>M10/$K$11</f>
        <v>0.8</v>
      </c>
      <c r="O10" s="172">
        <f>SUM(O6:O9)</f>
        <v>218</v>
      </c>
      <c r="P10" s="175">
        <f>O10/$K$11</f>
        <v>0.80740740740740746</v>
      </c>
      <c r="Q10" s="172">
        <f>SUM(Q6:Q9)</f>
        <v>228</v>
      </c>
      <c r="R10" s="175">
        <f>Q10/$K$11</f>
        <v>0.84444444444444444</v>
      </c>
      <c r="S10" s="172">
        <f>SUM(S6:S9)</f>
        <v>222</v>
      </c>
      <c r="T10" s="175">
        <f>S10/$K$11</f>
        <v>0.82222222222222219</v>
      </c>
      <c r="U10" s="172">
        <f>SUM(U6:U9)</f>
        <v>236</v>
      </c>
      <c r="V10" s="175">
        <f>U10/$K$11</f>
        <v>0.87407407407407411</v>
      </c>
      <c r="W10" s="172">
        <f>SUM(W6:W9)</f>
        <v>239</v>
      </c>
      <c r="X10" s="324">
        <f>W10/$K$11</f>
        <v>0.88518518518518519</v>
      </c>
      <c r="Y10" s="332">
        <f>SUM(Y6:Y9)</f>
        <v>256</v>
      </c>
      <c r="Z10" s="333">
        <f t="shared" si="5"/>
        <v>0.94814814814814818</v>
      </c>
      <c r="AA10" s="336">
        <f>SUM(AA6:AA9)</f>
        <v>253</v>
      </c>
      <c r="AB10" s="337">
        <f>AA10/AA11</f>
        <v>0.81612903225806455</v>
      </c>
      <c r="AC10" s="323">
        <f>SUM(AC6:AC9)</f>
        <v>253</v>
      </c>
      <c r="AD10" s="175">
        <f>AC10/AC11</f>
        <v>0.79559748427672961</v>
      </c>
    </row>
    <row r="11" spans="1:30" ht="15.75" thickBot="1" x14ac:dyDescent="0.3">
      <c r="A11" s="314"/>
      <c r="B11" s="168" t="s">
        <v>90</v>
      </c>
      <c r="C11" s="169">
        <v>281</v>
      </c>
      <c r="D11" s="170">
        <f t="shared" si="0"/>
        <v>1</v>
      </c>
      <c r="E11" s="169">
        <v>290</v>
      </c>
      <c r="F11" s="170">
        <f t="shared" si="1"/>
        <v>1</v>
      </c>
      <c r="G11" s="169">
        <v>299</v>
      </c>
      <c r="H11" s="170">
        <f t="shared" si="2"/>
        <v>1</v>
      </c>
      <c r="I11" s="169">
        <v>299</v>
      </c>
      <c r="J11" s="170">
        <f t="shared" si="4"/>
        <v>1</v>
      </c>
      <c r="K11" s="169">
        <v>270</v>
      </c>
      <c r="L11" s="170">
        <f t="shared" si="3"/>
        <v>1</v>
      </c>
      <c r="M11" s="169">
        <v>275</v>
      </c>
      <c r="N11" s="170">
        <v>1</v>
      </c>
      <c r="O11" s="169">
        <v>280</v>
      </c>
      <c r="P11" s="170">
        <v>1</v>
      </c>
      <c r="Q11" s="169">
        <v>282</v>
      </c>
      <c r="R11" s="170">
        <v>1</v>
      </c>
      <c r="S11" s="169">
        <v>272</v>
      </c>
      <c r="T11" s="170">
        <v>1</v>
      </c>
      <c r="U11" s="169">
        <v>287</v>
      </c>
      <c r="V11" s="170">
        <v>1</v>
      </c>
      <c r="W11" s="169">
        <v>285</v>
      </c>
      <c r="X11" s="325">
        <v>1</v>
      </c>
      <c r="Y11" s="338">
        <v>308</v>
      </c>
      <c r="Z11" s="339">
        <v>1</v>
      </c>
      <c r="AA11" s="340">
        <v>310</v>
      </c>
      <c r="AB11" s="341">
        <f>AA11/AA11</f>
        <v>1</v>
      </c>
      <c r="AC11" s="327">
        <v>318</v>
      </c>
      <c r="AD11" s="170">
        <v>1</v>
      </c>
    </row>
    <row r="12" spans="1:30" x14ac:dyDescent="0.25">
      <c r="A12" s="313"/>
      <c r="B12" s="312"/>
    </row>
    <row r="13" spans="1:30" x14ac:dyDescent="0.25">
      <c r="A13" s="311"/>
      <c r="B13" s="32"/>
    </row>
    <row r="14" spans="1:30" x14ac:dyDescent="0.25">
      <c r="B14" s="32"/>
    </row>
    <row r="15" spans="1:30" x14ac:dyDescent="0.25">
      <c r="B15" s="32"/>
    </row>
  </sheetData>
  <mergeCells count="13">
    <mergeCell ref="AC4:AD4"/>
    <mergeCell ref="W4:X4"/>
    <mergeCell ref="U4:V4"/>
    <mergeCell ref="S4:T4"/>
    <mergeCell ref="Q4:R4"/>
    <mergeCell ref="AA4:AB4"/>
    <mergeCell ref="G4:H4"/>
    <mergeCell ref="E4:F4"/>
    <mergeCell ref="C4:D4"/>
    <mergeCell ref="O4:P4"/>
    <mergeCell ref="M4:N4"/>
    <mergeCell ref="K4:L4"/>
    <mergeCell ref="I4:J4"/>
  </mergeCells>
  <pageMargins left="0.15748031496062992" right="0.19685039370078741" top="0.98425196850393704" bottom="0.98425196850393704" header="0.51181102362204722" footer="0.51181102362204722"/>
  <pageSetup paperSize="9" scale="90" fitToWidth="0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8"/>
  <sheetViews>
    <sheetView workbookViewId="0">
      <selection activeCell="A3" sqref="A3"/>
    </sheetView>
  </sheetViews>
  <sheetFormatPr defaultRowHeight="15" x14ac:dyDescent="0.25"/>
  <cols>
    <col min="1" max="1" width="2.28515625" customWidth="1"/>
    <col min="2" max="2" width="25.42578125" customWidth="1"/>
    <col min="3" max="3" width="8.5703125" customWidth="1"/>
    <col min="4" max="4" width="8.85546875" customWidth="1"/>
    <col min="5" max="5" width="8.28515625" customWidth="1"/>
    <col min="6" max="6" width="8.85546875" customWidth="1"/>
    <col min="7" max="7" width="7.140625" customWidth="1"/>
    <col min="8" max="8" width="7.85546875" customWidth="1"/>
    <col min="9" max="10" width="8.85546875" customWidth="1"/>
    <col min="11" max="11" width="6.85546875" customWidth="1"/>
    <col min="12" max="12" width="8" customWidth="1"/>
    <col min="13" max="13" width="7.5703125" customWidth="1"/>
    <col min="14" max="14" width="8.85546875" customWidth="1"/>
  </cols>
  <sheetData>
    <row r="1" spans="1:22" x14ac:dyDescent="0.25">
      <c r="A1" s="14" t="s">
        <v>68</v>
      </c>
      <c r="B1" s="16"/>
      <c r="C1" s="16"/>
      <c r="D1" s="16"/>
      <c r="E1" s="16"/>
      <c r="F1" s="16"/>
      <c r="G1" s="17"/>
      <c r="H1" s="17"/>
      <c r="I1" s="17"/>
      <c r="J1" s="17"/>
      <c r="K1" s="17"/>
      <c r="L1" s="17"/>
      <c r="M1" s="17"/>
      <c r="N1" s="17"/>
    </row>
    <row r="2" spans="1:22" ht="15.75" thickBot="1" x14ac:dyDescent="0.3">
      <c r="A2" s="16" t="s">
        <v>127</v>
      </c>
      <c r="B2" s="16"/>
      <c r="C2" s="16"/>
      <c r="D2" s="16"/>
      <c r="E2" s="16"/>
      <c r="F2" s="16"/>
      <c r="G2" s="17"/>
      <c r="H2" s="17"/>
      <c r="I2" s="17"/>
      <c r="J2" s="17"/>
      <c r="K2" s="17"/>
      <c r="L2" s="17"/>
      <c r="M2" s="17"/>
      <c r="N2" s="17"/>
    </row>
    <row r="3" spans="1:22" ht="15.75" thickBot="1" x14ac:dyDescent="0.3">
      <c r="A3" s="1"/>
      <c r="B3" s="1" t="s">
        <v>34</v>
      </c>
      <c r="C3" s="390" t="s">
        <v>65</v>
      </c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2"/>
    </row>
    <row r="4" spans="1:22" ht="15.75" thickBot="1" x14ac:dyDescent="0.3">
      <c r="A4" s="87"/>
      <c r="B4" s="12"/>
      <c r="C4" s="393" t="s">
        <v>2</v>
      </c>
      <c r="D4" s="394"/>
      <c r="E4" s="393" t="s">
        <v>3</v>
      </c>
      <c r="F4" s="395"/>
      <c r="G4" s="393" t="s">
        <v>4</v>
      </c>
      <c r="H4" s="394"/>
      <c r="I4" s="393" t="s">
        <v>5</v>
      </c>
      <c r="J4" s="394"/>
      <c r="K4" s="393" t="s">
        <v>6</v>
      </c>
      <c r="L4" s="394"/>
      <c r="M4" s="396" t="s">
        <v>1</v>
      </c>
      <c r="N4" s="397"/>
    </row>
    <row r="5" spans="1:22" ht="15.75" thickBot="1" x14ac:dyDescent="0.3">
      <c r="A5" s="88"/>
      <c r="B5" s="88"/>
      <c r="C5" s="117" t="s">
        <v>48</v>
      </c>
      <c r="D5" s="118" t="s">
        <v>49</v>
      </c>
      <c r="E5" s="117" t="s">
        <v>48</v>
      </c>
      <c r="F5" s="118" t="s">
        <v>49</v>
      </c>
      <c r="G5" s="127" t="s">
        <v>48</v>
      </c>
      <c r="H5" s="118" t="s">
        <v>49</v>
      </c>
      <c r="I5" s="117" t="s">
        <v>48</v>
      </c>
      <c r="J5" s="118" t="s">
        <v>49</v>
      </c>
      <c r="K5" s="117" t="s">
        <v>48</v>
      </c>
      <c r="L5" s="118" t="s">
        <v>49</v>
      </c>
      <c r="M5" s="72" t="s">
        <v>48</v>
      </c>
      <c r="N5" s="73" t="s">
        <v>49</v>
      </c>
    </row>
    <row r="6" spans="1:22" x14ac:dyDescent="0.25">
      <c r="A6" s="46">
        <v>1</v>
      </c>
      <c r="B6" s="126" t="s">
        <v>7</v>
      </c>
      <c r="C6" s="28">
        <v>0</v>
      </c>
      <c r="D6" s="128">
        <f t="shared" ref="D6:D15" si="0">C6/$C$15</f>
        <v>0</v>
      </c>
      <c r="E6" s="28">
        <v>0</v>
      </c>
      <c r="F6" s="128">
        <f t="shared" ref="F6:F15" si="1">E6/$E$15</f>
        <v>0</v>
      </c>
      <c r="G6" s="28">
        <v>0</v>
      </c>
      <c r="H6" s="128">
        <f t="shared" ref="H6:H15" si="2">G6/$G$15</f>
        <v>0</v>
      </c>
      <c r="I6" s="28">
        <v>1</v>
      </c>
      <c r="J6" s="128">
        <f t="shared" ref="J6:J15" si="3">I6/$I$15</f>
        <v>9.433962264150943E-3</v>
      </c>
      <c r="K6" s="28">
        <v>0</v>
      </c>
      <c r="L6" s="114">
        <f t="shared" ref="L6:L15" si="4">K6/$K$15</f>
        <v>0</v>
      </c>
      <c r="M6" s="91">
        <f>SUM(C6,E6,G6,I6,K6)</f>
        <v>1</v>
      </c>
      <c r="N6" s="90">
        <f t="shared" ref="N6:N15" si="5">M6/$M$15</f>
        <v>3.1446540880503146E-3</v>
      </c>
    </row>
    <row r="7" spans="1:22" x14ac:dyDescent="0.25">
      <c r="A7" s="46">
        <v>2</v>
      </c>
      <c r="B7" s="82" t="s">
        <v>8</v>
      </c>
      <c r="C7" s="28">
        <v>17</v>
      </c>
      <c r="D7" s="129">
        <f t="shared" si="0"/>
        <v>0.29310344827586204</v>
      </c>
      <c r="E7" s="28">
        <v>9</v>
      </c>
      <c r="F7" s="129">
        <f t="shared" si="1"/>
        <v>9.8901098901098897E-2</v>
      </c>
      <c r="G7" s="28">
        <v>1</v>
      </c>
      <c r="H7" s="129">
        <f t="shared" si="2"/>
        <v>0.1111111111111111</v>
      </c>
      <c r="I7" s="28">
        <v>10</v>
      </c>
      <c r="J7" s="129">
        <f t="shared" si="3"/>
        <v>9.4339622641509441E-2</v>
      </c>
      <c r="K7" s="28">
        <v>6</v>
      </c>
      <c r="L7" s="130">
        <f t="shared" si="4"/>
        <v>0.1111111111111111</v>
      </c>
      <c r="M7" s="85">
        <f t="shared" ref="M7:M15" si="6">SUM(C7,E7,G7,I7,K7)</f>
        <v>43</v>
      </c>
      <c r="N7" s="44">
        <f t="shared" si="5"/>
        <v>0.13522012578616352</v>
      </c>
    </row>
    <row r="8" spans="1:22" x14ac:dyDescent="0.25">
      <c r="A8" s="46">
        <v>3</v>
      </c>
      <c r="B8" s="82" t="s">
        <v>9</v>
      </c>
      <c r="C8" s="28">
        <v>6</v>
      </c>
      <c r="D8" s="129">
        <f t="shared" si="0"/>
        <v>0.10344827586206896</v>
      </c>
      <c r="E8" s="28">
        <v>11</v>
      </c>
      <c r="F8" s="129">
        <f t="shared" si="1"/>
        <v>0.12087912087912088</v>
      </c>
      <c r="G8" s="28">
        <v>1</v>
      </c>
      <c r="H8" s="129">
        <f t="shared" si="2"/>
        <v>0.1111111111111111</v>
      </c>
      <c r="I8" s="28">
        <v>7</v>
      </c>
      <c r="J8" s="129">
        <f t="shared" si="3"/>
        <v>6.6037735849056603E-2</v>
      </c>
      <c r="K8" s="28">
        <v>3</v>
      </c>
      <c r="L8" s="130">
        <f t="shared" si="4"/>
        <v>5.5555555555555552E-2</v>
      </c>
      <c r="M8" s="85">
        <f t="shared" si="6"/>
        <v>28</v>
      </c>
      <c r="N8" s="44">
        <f t="shared" si="5"/>
        <v>8.8050314465408799E-2</v>
      </c>
    </row>
    <row r="9" spans="1:22" x14ac:dyDescent="0.25">
      <c r="A9" s="46">
        <v>4</v>
      </c>
      <c r="B9" s="81" t="s">
        <v>10</v>
      </c>
      <c r="C9" s="28">
        <v>5</v>
      </c>
      <c r="D9" s="129">
        <f t="shared" si="0"/>
        <v>8.6206896551724144E-2</v>
      </c>
      <c r="E9" s="28">
        <v>15</v>
      </c>
      <c r="F9" s="129">
        <f t="shared" si="1"/>
        <v>0.16483516483516483</v>
      </c>
      <c r="G9" s="28">
        <v>2</v>
      </c>
      <c r="H9" s="129">
        <f t="shared" si="2"/>
        <v>0.22222222222222221</v>
      </c>
      <c r="I9" s="28">
        <v>7</v>
      </c>
      <c r="J9" s="129">
        <f t="shared" si="3"/>
        <v>6.6037735849056603E-2</v>
      </c>
      <c r="K9" s="28">
        <v>8</v>
      </c>
      <c r="L9" s="130">
        <f t="shared" si="4"/>
        <v>0.14814814814814814</v>
      </c>
      <c r="M9" s="85">
        <f t="shared" si="6"/>
        <v>37</v>
      </c>
      <c r="N9" s="44">
        <f t="shared" si="5"/>
        <v>0.11635220125786164</v>
      </c>
      <c r="Q9" s="232"/>
      <c r="R9" s="232"/>
      <c r="S9" s="232"/>
      <c r="T9" s="232"/>
      <c r="U9" s="232"/>
      <c r="V9" s="232"/>
    </row>
    <row r="10" spans="1:22" x14ac:dyDescent="0.25">
      <c r="A10" s="46">
        <v>5</v>
      </c>
      <c r="B10" s="81" t="s">
        <v>11</v>
      </c>
      <c r="C10" s="28">
        <v>7</v>
      </c>
      <c r="D10" s="129">
        <f t="shared" si="0"/>
        <v>0.1206896551724138</v>
      </c>
      <c r="E10" s="28">
        <v>24</v>
      </c>
      <c r="F10" s="129">
        <f t="shared" si="1"/>
        <v>0.26373626373626374</v>
      </c>
      <c r="G10" s="28">
        <v>2</v>
      </c>
      <c r="H10" s="129">
        <f t="shared" si="2"/>
        <v>0.22222222222222221</v>
      </c>
      <c r="I10" s="28">
        <v>31</v>
      </c>
      <c r="J10" s="129">
        <f t="shared" si="3"/>
        <v>0.29245283018867924</v>
      </c>
      <c r="K10" s="28">
        <v>14</v>
      </c>
      <c r="L10" s="130">
        <f t="shared" si="4"/>
        <v>0.25925925925925924</v>
      </c>
      <c r="M10" s="85">
        <f t="shared" si="6"/>
        <v>78</v>
      </c>
      <c r="N10" s="44">
        <f t="shared" si="5"/>
        <v>0.24528301886792453</v>
      </c>
      <c r="Q10" s="108"/>
      <c r="R10" s="108"/>
      <c r="S10" s="108"/>
      <c r="T10" s="108"/>
      <c r="U10" s="108"/>
      <c r="V10" s="108"/>
    </row>
    <row r="11" spans="1:22" x14ac:dyDescent="0.25">
      <c r="A11" s="46">
        <v>6</v>
      </c>
      <c r="B11" s="81" t="s">
        <v>12</v>
      </c>
      <c r="C11" s="28">
        <v>0</v>
      </c>
      <c r="D11" s="129">
        <f t="shared" si="0"/>
        <v>0</v>
      </c>
      <c r="E11" s="28">
        <v>1</v>
      </c>
      <c r="F11" s="129">
        <f t="shared" si="1"/>
        <v>1.098901098901099E-2</v>
      </c>
      <c r="G11" s="28">
        <v>0</v>
      </c>
      <c r="H11" s="129">
        <f t="shared" si="2"/>
        <v>0</v>
      </c>
      <c r="I11" s="28">
        <v>1</v>
      </c>
      <c r="J11" s="129">
        <f t="shared" si="3"/>
        <v>9.433962264150943E-3</v>
      </c>
      <c r="K11" s="28">
        <v>1</v>
      </c>
      <c r="L11" s="130">
        <f t="shared" si="4"/>
        <v>1.8518518518518517E-2</v>
      </c>
      <c r="M11" s="85">
        <f t="shared" si="6"/>
        <v>3</v>
      </c>
      <c r="N11" s="44">
        <f t="shared" si="5"/>
        <v>9.433962264150943E-3</v>
      </c>
      <c r="Q11" s="108"/>
      <c r="R11" s="108"/>
      <c r="S11" s="108"/>
      <c r="T11" s="108"/>
      <c r="U11" s="108"/>
      <c r="V11" s="108"/>
    </row>
    <row r="12" spans="1:22" x14ac:dyDescent="0.25">
      <c r="A12" s="46">
        <v>7</v>
      </c>
      <c r="B12" s="81" t="s">
        <v>13</v>
      </c>
      <c r="C12" s="28">
        <v>9</v>
      </c>
      <c r="D12" s="129">
        <f t="shared" si="0"/>
        <v>0.15517241379310345</v>
      </c>
      <c r="E12" s="28">
        <v>9</v>
      </c>
      <c r="F12" s="129">
        <f t="shared" si="1"/>
        <v>9.8901098901098897E-2</v>
      </c>
      <c r="G12" s="28">
        <v>1</v>
      </c>
      <c r="H12" s="129">
        <f t="shared" si="2"/>
        <v>0.1111111111111111</v>
      </c>
      <c r="I12" s="28">
        <v>10</v>
      </c>
      <c r="J12" s="129">
        <f t="shared" si="3"/>
        <v>9.4339622641509441E-2</v>
      </c>
      <c r="K12" s="28">
        <v>5</v>
      </c>
      <c r="L12" s="130">
        <f t="shared" si="4"/>
        <v>9.2592592592592587E-2</v>
      </c>
      <c r="M12" s="85">
        <f t="shared" si="6"/>
        <v>34</v>
      </c>
      <c r="N12" s="44">
        <f t="shared" si="5"/>
        <v>0.1069182389937107</v>
      </c>
      <c r="Q12" s="108"/>
      <c r="R12" s="108"/>
      <c r="S12" s="108"/>
      <c r="T12" s="108"/>
      <c r="U12" s="108"/>
      <c r="V12" s="108"/>
    </row>
    <row r="13" spans="1:22" x14ac:dyDescent="0.25">
      <c r="A13" s="46">
        <v>8</v>
      </c>
      <c r="B13" s="81" t="s">
        <v>14</v>
      </c>
      <c r="C13" s="28">
        <v>4</v>
      </c>
      <c r="D13" s="129">
        <f t="shared" si="0"/>
        <v>6.8965517241379309E-2</v>
      </c>
      <c r="E13" s="28">
        <v>1</v>
      </c>
      <c r="F13" s="129">
        <f t="shared" si="1"/>
        <v>1.098901098901099E-2</v>
      </c>
      <c r="G13" s="28">
        <v>0</v>
      </c>
      <c r="H13" s="129">
        <f t="shared" si="2"/>
        <v>0</v>
      </c>
      <c r="I13" s="28">
        <v>4</v>
      </c>
      <c r="J13" s="129">
        <f t="shared" si="3"/>
        <v>3.7735849056603772E-2</v>
      </c>
      <c r="K13" s="28">
        <v>0</v>
      </c>
      <c r="L13" s="130">
        <f t="shared" si="4"/>
        <v>0</v>
      </c>
      <c r="M13" s="85">
        <f t="shared" si="6"/>
        <v>9</v>
      </c>
      <c r="N13" s="44">
        <f t="shared" si="5"/>
        <v>2.8301886792452831E-2</v>
      </c>
      <c r="Q13" s="108"/>
      <c r="R13" s="108"/>
      <c r="S13" s="108"/>
      <c r="T13" s="108"/>
      <c r="U13" s="108"/>
      <c r="V13" s="108"/>
    </row>
    <row r="14" spans="1:22" ht="15.75" thickBot="1" x14ac:dyDescent="0.3">
      <c r="A14" s="46">
        <v>9</v>
      </c>
      <c r="B14" s="186" t="s">
        <v>15</v>
      </c>
      <c r="C14" s="28">
        <v>10</v>
      </c>
      <c r="D14" s="216">
        <f t="shared" si="0"/>
        <v>0.17241379310344829</v>
      </c>
      <c r="E14" s="28">
        <v>21</v>
      </c>
      <c r="F14" s="216">
        <f t="shared" si="1"/>
        <v>0.23076923076923078</v>
      </c>
      <c r="G14" s="28">
        <v>2</v>
      </c>
      <c r="H14" s="216">
        <f t="shared" si="2"/>
        <v>0.22222222222222221</v>
      </c>
      <c r="I14" s="28">
        <v>35</v>
      </c>
      <c r="J14" s="216">
        <f t="shared" si="3"/>
        <v>0.330188679245283</v>
      </c>
      <c r="K14" s="28">
        <v>17</v>
      </c>
      <c r="L14" s="217">
        <f t="shared" si="4"/>
        <v>0.31481481481481483</v>
      </c>
      <c r="M14" s="190">
        <f t="shared" si="6"/>
        <v>85</v>
      </c>
      <c r="N14" s="45">
        <f t="shared" si="5"/>
        <v>0.26729559748427673</v>
      </c>
      <c r="Q14" s="108"/>
      <c r="R14" s="108"/>
      <c r="S14" s="108"/>
      <c r="T14" s="108"/>
      <c r="U14" s="108"/>
      <c r="V14" s="108"/>
    </row>
    <row r="15" spans="1:22" ht="15.75" thickBot="1" x14ac:dyDescent="0.3">
      <c r="A15" s="10"/>
      <c r="B15" s="11" t="s">
        <v>16</v>
      </c>
      <c r="C15" s="84">
        <f>SUM(C6:C14)</f>
        <v>58</v>
      </c>
      <c r="D15" s="215">
        <f t="shared" si="0"/>
        <v>1</v>
      </c>
      <c r="E15" s="83">
        <f>SUM(E6:E14)</f>
        <v>91</v>
      </c>
      <c r="F15" s="215">
        <f t="shared" si="1"/>
        <v>1</v>
      </c>
      <c r="G15" s="83">
        <f>SUM(G6:G14)</f>
        <v>9</v>
      </c>
      <c r="H15" s="215">
        <f t="shared" si="2"/>
        <v>1</v>
      </c>
      <c r="I15" s="83">
        <f>SUM(I6:I14)</f>
        <v>106</v>
      </c>
      <c r="J15" s="215">
        <f t="shared" si="3"/>
        <v>1</v>
      </c>
      <c r="K15" s="83">
        <f>SUM(K6:K14)</f>
        <v>54</v>
      </c>
      <c r="L15" s="215">
        <f t="shared" si="4"/>
        <v>1</v>
      </c>
      <c r="M15" s="80">
        <f t="shared" si="6"/>
        <v>318</v>
      </c>
      <c r="N15" s="191">
        <f t="shared" si="5"/>
        <v>1</v>
      </c>
      <c r="Q15" s="108"/>
      <c r="R15" s="108"/>
      <c r="S15" s="108"/>
      <c r="T15" s="108"/>
      <c r="U15" s="108"/>
      <c r="V15" s="108"/>
    </row>
    <row r="16" spans="1:22" x14ac:dyDescent="0.2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Q16" s="108"/>
      <c r="R16" s="108"/>
      <c r="S16" s="108"/>
      <c r="T16" s="108"/>
      <c r="U16" s="108"/>
      <c r="V16" s="108"/>
    </row>
    <row r="17" spans="1:22" x14ac:dyDescent="0.25">
      <c r="A17" s="14" t="s">
        <v>69</v>
      </c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Q17" s="108"/>
      <c r="R17" s="108"/>
      <c r="S17" s="108"/>
      <c r="T17" s="108"/>
      <c r="U17" s="108"/>
      <c r="V17" s="108"/>
    </row>
    <row r="18" spans="1:22" ht="15.75" thickBot="1" x14ac:dyDescent="0.3">
      <c r="A18" s="16" t="s">
        <v>126</v>
      </c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Q18" s="108"/>
      <c r="R18" s="108"/>
      <c r="S18" s="108"/>
      <c r="T18" s="108"/>
      <c r="U18" s="108"/>
      <c r="V18" s="108"/>
    </row>
    <row r="19" spans="1:22" ht="15.75" thickBot="1" x14ac:dyDescent="0.3">
      <c r="A19" s="1"/>
      <c r="B19" s="13" t="s">
        <v>34</v>
      </c>
      <c r="C19" s="404" t="s">
        <v>66</v>
      </c>
      <c r="D19" s="356"/>
      <c r="E19" s="356"/>
      <c r="F19" s="356"/>
      <c r="G19" s="356"/>
      <c r="H19" s="356"/>
      <c r="I19" s="356"/>
      <c r="J19" s="356"/>
      <c r="K19" s="356"/>
      <c r="L19" s="356"/>
      <c r="M19" s="356"/>
      <c r="N19" s="357"/>
      <c r="Q19" s="233"/>
      <c r="R19" s="233"/>
      <c r="S19" s="233"/>
      <c r="T19" s="233"/>
      <c r="U19" s="233"/>
      <c r="V19" s="233"/>
    </row>
    <row r="20" spans="1:22" ht="15.75" thickBot="1" x14ac:dyDescent="0.3">
      <c r="A20" s="20"/>
      <c r="B20" s="12"/>
      <c r="C20" s="393" t="s">
        <v>2</v>
      </c>
      <c r="D20" s="394"/>
      <c r="E20" s="395" t="s">
        <v>3</v>
      </c>
      <c r="F20" s="394"/>
      <c r="G20" s="395" t="s">
        <v>4</v>
      </c>
      <c r="H20" s="394"/>
      <c r="I20" s="395" t="s">
        <v>5</v>
      </c>
      <c r="J20" s="394"/>
      <c r="K20" s="395" t="s">
        <v>6</v>
      </c>
      <c r="L20" s="394"/>
      <c r="M20" s="405" t="s">
        <v>1</v>
      </c>
      <c r="N20" s="397"/>
    </row>
    <row r="21" spans="1:22" ht="15.75" thickBot="1" x14ac:dyDescent="0.3">
      <c r="A21" s="88"/>
      <c r="B21" s="206"/>
      <c r="C21" s="207" t="s">
        <v>48</v>
      </c>
      <c r="D21" s="207" t="s">
        <v>49</v>
      </c>
      <c r="E21" s="207" t="s">
        <v>48</v>
      </c>
      <c r="F21" s="207" t="s">
        <v>49</v>
      </c>
      <c r="G21" s="207" t="s">
        <v>48</v>
      </c>
      <c r="H21" s="207" t="s">
        <v>49</v>
      </c>
      <c r="I21" s="207" t="s">
        <v>48</v>
      </c>
      <c r="J21" s="207" t="s">
        <v>49</v>
      </c>
      <c r="K21" s="207" t="s">
        <v>48</v>
      </c>
      <c r="L21" s="207" t="s">
        <v>49</v>
      </c>
      <c r="M21" s="131" t="s">
        <v>48</v>
      </c>
      <c r="N21" s="107" t="s">
        <v>49</v>
      </c>
    </row>
    <row r="22" spans="1:22" x14ac:dyDescent="0.25">
      <c r="A22" s="46">
        <v>1</v>
      </c>
      <c r="B22" s="126" t="s">
        <v>7</v>
      </c>
      <c r="C22" s="28">
        <v>41</v>
      </c>
      <c r="D22" s="114">
        <f>C22/$C$31</f>
        <v>3.3442088091353996E-2</v>
      </c>
      <c r="E22" s="28">
        <v>2</v>
      </c>
      <c r="F22" s="114">
        <f>E22/$E$31</f>
        <v>2.0242914979757085E-3</v>
      </c>
      <c r="G22" s="28">
        <v>0</v>
      </c>
      <c r="H22" s="114">
        <f>G22/$G$31</f>
        <v>0</v>
      </c>
      <c r="I22" s="28">
        <v>16</v>
      </c>
      <c r="J22" s="114">
        <f>I22/$I$31</f>
        <v>1.1315417256011316E-2</v>
      </c>
      <c r="K22" s="28">
        <v>1</v>
      </c>
      <c r="L22" s="114">
        <f>K22/$K$31</f>
        <v>1.2269938650306749E-3</v>
      </c>
      <c r="M22" s="85">
        <f>SUM(C22,E22,G22,I22,K22)</f>
        <v>60</v>
      </c>
      <c r="N22" s="90">
        <f>M22/$M$31</f>
        <v>1.3129102844638949E-2</v>
      </c>
    </row>
    <row r="23" spans="1:22" x14ac:dyDescent="0.25">
      <c r="A23" s="46">
        <v>2</v>
      </c>
      <c r="B23" s="82" t="s">
        <v>8</v>
      </c>
      <c r="C23" s="28">
        <v>381</v>
      </c>
      <c r="D23" s="114">
        <f t="shared" ref="D23:D31" si="7">C23/$C$31</f>
        <v>0.31076672104404568</v>
      </c>
      <c r="E23" s="28">
        <v>209</v>
      </c>
      <c r="F23" s="114">
        <f t="shared" ref="F23:F31" si="8">E23/$E$31</f>
        <v>0.21153846153846154</v>
      </c>
      <c r="G23" s="28">
        <v>30</v>
      </c>
      <c r="H23" s="114">
        <f t="shared" ref="H23:H31" si="9">G23/$G$31</f>
        <v>0.23622047244094488</v>
      </c>
      <c r="I23" s="28">
        <v>280</v>
      </c>
      <c r="J23" s="114">
        <f t="shared" ref="J23:J31" si="10">I23/$I$31</f>
        <v>0.19801980198019803</v>
      </c>
      <c r="K23" s="28">
        <v>113</v>
      </c>
      <c r="L23" s="114">
        <f t="shared" ref="L23:L31" si="11">K23/$K$31</f>
        <v>0.13865030674846626</v>
      </c>
      <c r="M23" s="85">
        <f t="shared" ref="M23:M31" si="12">SUM(C23,E23,G23,I23,K23)</f>
        <v>1013</v>
      </c>
      <c r="N23" s="43">
        <f t="shared" ref="N23:N31" si="13">M23/$M$31</f>
        <v>0.22166301969365426</v>
      </c>
    </row>
    <row r="24" spans="1:22" x14ac:dyDescent="0.25">
      <c r="A24" s="46">
        <v>3</v>
      </c>
      <c r="B24" s="82" t="s">
        <v>9</v>
      </c>
      <c r="C24" s="28">
        <v>141</v>
      </c>
      <c r="D24" s="114">
        <f t="shared" si="7"/>
        <v>0.11500815660685156</v>
      </c>
      <c r="E24" s="28">
        <v>90</v>
      </c>
      <c r="F24" s="114">
        <f t="shared" si="8"/>
        <v>9.1093117408906882E-2</v>
      </c>
      <c r="G24" s="28">
        <v>16</v>
      </c>
      <c r="H24" s="114">
        <f t="shared" si="9"/>
        <v>0.12598425196850394</v>
      </c>
      <c r="I24" s="28">
        <v>96</v>
      </c>
      <c r="J24" s="114">
        <f t="shared" si="10"/>
        <v>6.7892503536067891E-2</v>
      </c>
      <c r="K24" s="28">
        <v>42</v>
      </c>
      <c r="L24" s="114">
        <f t="shared" si="11"/>
        <v>5.1533742331288344E-2</v>
      </c>
      <c r="M24" s="85">
        <f t="shared" si="12"/>
        <v>385</v>
      </c>
      <c r="N24" s="43">
        <f t="shared" si="13"/>
        <v>8.4245076586433265E-2</v>
      </c>
    </row>
    <row r="25" spans="1:22" x14ac:dyDescent="0.25">
      <c r="A25" s="46">
        <v>4</v>
      </c>
      <c r="B25" s="81" t="s">
        <v>10</v>
      </c>
      <c r="C25" s="28">
        <v>112</v>
      </c>
      <c r="D25" s="114">
        <f t="shared" si="7"/>
        <v>9.1353996737357265E-2</v>
      </c>
      <c r="E25" s="28">
        <v>109</v>
      </c>
      <c r="F25" s="114">
        <f t="shared" si="8"/>
        <v>0.11032388663967611</v>
      </c>
      <c r="G25" s="28">
        <v>13</v>
      </c>
      <c r="H25" s="114">
        <f t="shared" si="9"/>
        <v>0.10236220472440945</v>
      </c>
      <c r="I25" s="28">
        <v>115</v>
      </c>
      <c r="J25" s="114">
        <f t="shared" si="10"/>
        <v>8.1329561527581334E-2</v>
      </c>
      <c r="K25" s="28">
        <v>59</v>
      </c>
      <c r="L25" s="114">
        <f t="shared" si="11"/>
        <v>7.2392638036809814E-2</v>
      </c>
      <c r="M25" s="85">
        <f t="shared" si="12"/>
        <v>408</v>
      </c>
      <c r="N25" s="43">
        <f t="shared" si="13"/>
        <v>8.9277899343544853E-2</v>
      </c>
    </row>
    <row r="26" spans="1:22" x14ac:dyDescent="0.25">
      <c r="A26" s="46">
        <v>5</v>
      </c>
      <c r="B26" s="81" t="s">
        <v>11</v>
      </c>
      <c r="C26" s="28">
        <v>125</v>
      </c>
      <c r="D26" s="114">
        <f t="shared" si="7"/>
        <v>0.10195758564437195</v>
      </c>
      <c r="E26" s="28">
        <v>157</v>
      </c>
      <c r="F26" s="114">
        <f t="shared" si="8"/>
        <v>0.15890688259109312</v>
      </c>
      <c r="G26" s="28">
        <v>28</v>
      </c>
      <c r="H26" s="114">
        <f t="shared" si="9"/>
        <v>0.22047244094488189</v>
      </c>
      <c r="I26" s="28">
        <v>217</v>
      </c>
      <c r="J26" s="114">
        <f t="shared" si="10"/>
        <v>0.15346534653465346</v>
      </c>
      <c r="K26" s="28">
        <v>91</v>
      </c>
      <c r="L26" s="114">
        <f t="shared" si="11"/>
        <v>0.1116564417177914</v>
      </c>
      <c r="M26" s="85">
        <f t="shared" si="12"/>
        <v>618</v>
      </c>
      <c r="N26" s="43">
        <f t="shared" si="13"/>
        <v>0.13522975929978118</v>
      </c>
    </row>
    <row r="27" spans="1:22" x14ac:dyDescent="0.25">
      <c r="A27" s="46">
        <v>6</v>
      </c>
      <c r="B27" s="81" t="s">
        <v>12</v>
      </c>
      <c r="C27" s="28">
        <v>8</v>
      </c>
      <c r="D27" s="114">
        <f t="shared" si="7"/>
        <v>6.5252854812398045E-3</v>
      </c>
      <c r="E27" s="28">
        <v>7</v>
      </c>
      <c r="F27" s="114">
        <f t="shared" si="8"/>
        <v>7.0850202429149798E-3</v>
      </c>
      <c r="G27" s="28">
        <v>4</v>
      </c>
      <c r="H27" s="114">
        <f t="shared" si="9"/>
        <v>3.1496062992125984E-2</v>
      </c>
      <c r="I27" s="28">
        <v>7</v>
      </c>
      <c r="J27" s="114">
        <f t="shared" si="10"/>
        <v>4.9504950495049506E-3</v>
      </c>
      <c r="K27" s="28">
        <v>9</v>
      </c>
      <c r="L27" s="114">
        <f t="shared" si="11"/>
        <v>1.1042944785276074E-2</v>
      </c>
      <c r="M27" s="85">
        <f t="shared" si="12"/>
        <v>35</v>
      </c>
      <c r="N27" s="43">
        <f t="shared" si="13"/>
        <v>7.658643326039387E-3</v>
      </c>
    </row>
    <row r="28" spans="1:22" x14ac:dyDescent="0.25">
      <c r="A28" s="46">
        <v>7</v>
      </c>
      <c r="B28" s="81" t="s">
        <v>13</v>
      </c>
      <c r="C28" s="28">
        <v>176</v>
      </c>
      <c r="D28" s="114">
        <f t="shared" si="7"/>
        <v>0.14355628058727568</v>
      </c>
      <c r="E28" s="28">
        <v>127</v>
      </c>
      <c r="F28" s="114">
        <f t="shared" si="8"/>
        <v>0.12854251012145748</v>
      </c>
      <c r="G28" s="28">
        <v>13</v>
      </c>
      <c r="H28" s="114">
        <f t="shared" si="9"/>
        <v>0.10236220472440945</v>
      </c>
      <c r="I28" s="28">
        <v>270</v>
      </c>
      <c r="J28" s="114">
        <f t="shared" si="10"/>
        <v>0.19094766619519093</v>
      </c>
      <c r="K28" s="28">
        <v>205</v>
      </c>
      <c r="L28" s="114">
        <f t="shared" si="11"/>
        <v>0.25153374233128833</v>
      </c>
      <c r="M28" s="85">
        <f t="shared" si="12"/>
        <v>791</v>
      </c>
      <c r="N28" s="43">
        <f t="shared" si="13"/>
        <v>0.17308533916849014</v>
      </c>
    </row>
    <row r="29" spans="1:22" x14ac:dyDescent="0.25">
      <c r="A29" s="46">
        <v>8</v>
      </c>
      <c r="B29" s="81" t="s">
        <v>14</v>
      </c>
      <c r="C29" s="28">
        <v>37</v>
      </c>
      <c r="D29" s="114">
        <f t="shared" si="7"/>
        <v>3.0179445350734094E-2</v>
      </c>
      <c r="E29" s="28">
        <v>20</v>
      </c>
      <c r="F29" s="114">
        <f t="shared" si="8"/>
        <v>2.0242914979757085E-2</v>
      </c>
      <c r="G29" s="28">
        <v>1</v>
      </c>
      <c r="H29" s="114">
        <f t="shared" si="9"/>
        <v>7.874015748031496E-3</v>
      </c>
      <c r="I29" s="28">
        <v>38</v>
      </c>
      <c r="J29" s="114">
        <f t="shared" si="10"/>
        <v>2.6874115983026876E-2</v>
      </c>
      <c r="K29" s="28">
        <v>18</v>
      </c>
      <c r="L29" s="114">
        <f t="shared" si="11"/>
        <v>2.2085889570552148E-2</v>
      </c>
      <c r="M29" s="85">
        <f t="shared" si="12"/>
        <v>114</v>
      </c>
      <c r="N29" s="43">
        <f t="shared" si="13"/>
        <v>2.4945295404814005E-2</v>
      </c>
    </row>
    <row r="30" spans="1:22" ht="15.75" thickBot="1" x14ac:dyDescent="0.3">
      <c r="A30" s="46">
        <v>9</v>
      </c>
      <c r="B30" s="186" t="s">
        <v>15</v>
      </c>
      <c r="C30" s="28">
        <v>205</v>
      </c>
      <c r="D30" s="114">
        <f t="shared" si="7"/>
        <v>0.16721044045676997</v>
      </c>
      <c r="E30" s="28">
        <v>267</v>
      </c>
      <c r="F30" s="114">
        <f t="shared" si="8"/>
        <v>0.27024291497975711</v>
      </c>
      <c r="G30" s="28">
        <v>22</v>
      </c>
      <c r="H30" s="114">
        <f t="shared" si="9"/>
        <v>0.17322834645669291</v>
      </c>
      <c r="I30" s="28">
        <v>375</v>
      </c>
      <c r="J30" s="114">
        <f t="shared" si="10"/>
        <v>0.2652050919377652</v>
      </c>
      <c r="K30" s="28">
        <v>277</v>
      </c>
      <c r="L30" s="114">
        <f t="shared" si="11"/>
        <v>0.33987730061349691</v>
      </c>
      <c r="M30" s="190">
        <f t="shared" si="12"/>
        <v>1146</v>
      </c>
      <c r="N30" s="187">
        <f t="shared" si="13"/>
        <v>0.25076586433260395</v>
      </c>
    </row>
    <row r="31" spans="1:22" ht="15.75" thickBot="1" x14ac:dyDescent="0.3">
      <c r="A31" s="10"/>
      <c r="B31" s="11" t="s">
        <v>16</v>
      </c>
      <c r="C31" s="83">
        <f>SUM(C22:C30)</f>
        <v>1226</v>
      </c>
      <c r="D31" s="97">
        <f t="shared" si="7"/>
        <v>1</v>
      </c>
      <c r="E31" s="84">
        <f>SUM(E22:E30)</f>
        <v>988</v>
      </c>
      <c r="F31" s="97">
        <f t="shared" si="8"/>
        <v>1</v>
      </c>
      <c r="G31" s="84">
        <f>SUM(G22:G30)</f>
        <v>127</v>
      </c>
      <c r="H31" s="97">
        <f t="shared" si="9"/>
        <v>1</v>
      </c>
      <c r="I31" s="84">
        <f>SUM(I22:I30)</f>
        <v>1414</v>
      </c>
      <c r="J31" s="97">
        <f t="shared" si="10"/>
        <v>1</v>
      </c>
      <c r="K31" s="84">
        <f>SUM(K22:K30)</f>
        <v>815</v>
      </c>
      <c r="L31" s="97">
        <f t="shared" si="11"/>
        <v>1</v>
      </c>
      <c r="M31" s="189">
        <f t="shared" si="12"/>
        <v>4570</v>
      </c>
      <c r="N31" s="188">
        <f t="shared" si="13"/>
        <v>1</v>
      </c>
    </row>
    <row r="32" spans="1:22" x14ac:dyDescent="0.2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</row>
    <row r="33" spans="1:14" x14ac:dyDescent="0.2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</row>
    <row r="34" spans="1:14" x14ac:dyDescent="0.25">
      <c r="A34" s="14" t="s">
        <v>75</v>
      </c>
      <c r="B34" s="19"/>
      <c r="C34" s="19"/>
      <c r="D34" s="19"/>
      <c r="E34" s="19"/>
      <c r="F34" s="19"/>
      <c r="G34" s="19"/>
      <c r="H34" s="19"/>
      <c r="I34" s="19"/>
      <c r="J34" s="17"/>
      <c r="K34" s="17"/>
      <c r="L34" s="17"/>
      <c r="M34" s="17"/>
      <c r="N34" s="17"/>
    </row>
    <row r="35" spans="1:14" ht="15.75" thickBot="1" x14ac:dyDescent="0.3">
      <c r="A35" s="19" t="s">
        <v>125</v>
      </c>
      <c r="B35" s="19"/>
      <c r="C35" s="19"/>
      <c r="D35" s="19"/>
      <c r="E35" s="19"/>
      <c r="F35" s="19"/>
      <c r="G35" s="19"/>
      <c r="H35" s="19"/>
      <c r="I35" s="19"/>
      <c r="J35" s="17"/>
      <c r="K35" s="17"/>
      <c r="L35" s="17"/>
      <c r="M35" s="17"/>
      <c r="N35" s="17"/>
    </row>
    <row r="36" spans="1:14" ht="15" customHeight="1" x14ac:dyDescent="0.25">
      <c r="A36" s="1"/>
      <c r="B36" s="13" t="s">
        <v>34</v>
      </c>
      <c r="C36" s="398" t="s">
        <v>67</v>
      </c>
      <c r="D36" s="399"/>
      <c r="E36" s="399"/>
      <c r="F36" s="399"/>
      <c r="G36" s="399"/>
      <c r="H36" s="400"/>
      <c r="I36" s="17"/>
      <c r="J36" s="17"/>
      <c r="K36" s="17"/>
      <c r="L36" s="17"/>
      <c r="M36" s="17"/>
      <c r="N36" s="17"/>
    </row>
    <row r="37" spans="1:14" ht="29.25" customHeight="1" thickBot="1" x14ac:dyDescent="0.3">
      <c r="A37" s="87"/>
      <c r="B37" s="2"/>
      <c r="C37" s="401"/>
      <c r="D37" s="402"/>
      <c r="E37" s="402"/>
      <c r="F37" s="402"/>
      <c r="G37" s="402"/>
      <c r="H37" s="403"/>
      <c r="I37" s="17"/>
      <c r="J37" s="17"/>
      <c r="K37" s="17"/>
      <c r="L37" s="17"/>
      <c r="M37" s="17"/>
      <c r="N37" s="17"/>
    </row>
    <row r="38" spans="1:14" ht="15.75" thickBot="1" x14ac:dyDescent="0.3">
      <c r="A38" s="88"/>
      <c r="B38" s="88"/>
      <c r="C38" s="4" t="s">
        <v>2</v>
      </c>
      <c r="D38" s="92" t="s">
        <v>3</v>
      </c>
      <c r="E38" s="4" t="s">
        <v>76</v>
      </c>
      <c r="F38" s="3" t="s">
        <v>5</v>
      </c>
      <c r="G38" s="4" t="s">
        <v>6</v>
      </c>
      <c r="H38" s="4" t="s">
        <v>1</v>
      </c>
      <c r="I38" s="17"/>
      <c r="J38" s="17"/>
      <c r="K38" s="17"/>
      <c r="L38" s="17"/>
      <c r="M38" s="17"/>
      <c r="N38" s="17"/>
    </row>
    <row r="39" spans="1:14" x14ac:dyDescent="0.25">
      <c r="A39" s="5">
        <v>1</v>
      </c>
      <c r="B39" s="6" t="s">
        <v>7</v>
      </c>
      <c r="C39" s="93">
        <f>C6/C22</f>
        <v>0</v>
      </c>
      <c r="D39" s="94">
        <f>E6/E22</f>
        <v>0</v>
      </c>
      <c r="E39" s="47" t="e">
        <f>G6/G22</f>
        <v>#DIV/0!</v>
      </c>
      <c r="F39" s="47">
        <f>I6/I22</f>
        <v>6.25E-2</v>
      </c>
      <c r="G39" s="47">
        <f t="shared" ref="G39:G48" si="14">K6/K22</f>
        <v>0</v>
      </c>
      <c r="H39" s="50">
        <f t="shared" ref="H39:H48" si="15">M6/M22</f>
        <v>1.6666666666666666E-2</v>
      </c>
      <c r="I39" s="17"/>
      <c r="J39" s="17"/>
      <c r="K39" s="17"/>
      <c r="L39" s="17"/>
      <c r="M39" s="17"/>
      <c r="N39" s="17"/>
    </row>
    <row r="40" spans="1:14" x14ac:dyDescent="0.25">
      <c r="A40" s="5">
        <v>2</v>
      </c>
      <c r="B40" s="7" t="s">
        <v>8</v>
      </c>
      <c r="C40" s="47">
        <f t="shared" ref="C40:C48" si="16">C7/C23</f>
        <v>4.4619422572178477E-2</v>
      </c>
      <c r="D40" s="47">
        <f t="shared" ref="D40:D48" si="17">E7/E23</f>
        <v>4.3062200956937802E-2</v>
      </c>
      <c r="E40" s="47">
        <f t="shared" ref="E40:E48" si="18">G7/G23</f>
        <v>3.3333333333333333E-2</v>
      </c>
      <c r="F40" s="47">
        <f t="shared" ref="F40:F48" si="19">I7/I23</f>
        <v>3.5714285714285712E-2</v>
      </c>
      <c r="G40" s="47">
        <f t="shared" si="14"/>
        <v>5.3097345132743362E-2</v>
      </c>
      <c r="H40" s="50">
        <f t="shared" si="15"/>
        <v>4.244817374136229E-2</v>
      </c>
      <c r="I40" s="17"/>
      <c r="J40" s="17"/>
      <c r="K40" s="17"/>
      <c r="L40" s="17"/>
      <c r="M40" s="17"/>
      <c r="N40" s="17"/>
    </row>
    <row r="41" spans="1:14" x14ac:dyDescent="0.25">
      <c r="A41" s="5">
        <v>3</v>
      </c>
      <c r="B41" s="8" t="s">
        <v>9</v>
      </c>
      <c r="C41" s="47">
        <f t="shared" si="16"/>
        <v>4.2553191489361701E-2</v>
      </c>
      <c r="D41" s="47">
        <f t="shared" si="17"/>
        <v>0.12222222222222222</v>
      </c>
      <c r="E41" s="47">
        <f t="shared" si="18"/>
        <v>6.25E-2</v>
      </c>
      <c r="F41" s="47">
        <f t="shared" si="19"/>
        <v>7.2916666666666671E-2</v>
      </c>
      <c r="G41" s="47">
        <f t="shared" si="14"/>
        <v>7.1428571428571425E-2</v>
      </c>
      <c r="H41" s="50">
        <f t="shared" si="15"/>
        <v>7.2727272727272724E-2</v>
      </c>
      <c r="I41" s="17"/>
      <c r="J41" s="17"/>
      <c r="K41" s="17"/>
      <c r="L41" s="17"/>
      <c r="M41" s="17"/>
      <c r="N41" s="17"/>
    </row>
    <row r="42" spans="1:14" x14ac:dyDescent="0.25">
      <c r="A42" s="5">
        <v>4</v>
      </c>
      <c r="B42" s="9" t="s">
        <v>10</v>
      </c>
      <c r="C42" s="47">
        <f t="shared" si="16"/>
        <v>4.4642857142857144E-2</v>
      </c>
      <c r="D42" s="47">
        <f t="shared" si="17"/>
        <v>0.13761467889908258</v>
      </c>
      <c r="E42" s="47">
        <f t="shared" si="18"/>
        <v>0.15384615384615385</v>
      </c>
      <c r="F42" s="47">
        <f t="shared" si="19"/>
        <v>6.0869565217391307E-2</v>
      </c>
      <c r="G42" s="47">
        <f t="shared" si="14"/>
        <v>0.13559322033898305</v>
      </c>
      <c r="H42" s="50">
        <f t="shared" si="15"/>
        <v>9.0686274509803919E-2</v>
      </c>
      <c r="I42" s="17"/>
      <c r="J42" s="17"/>
      <c r="K42" s="17"/>
      <c r="L42" s="17"/>
      <c r="M42" s="17"/>
      <c r="N42" s="17"/>
    </row>
    <row r="43" spans="1:14" x14ac:dyDescent="0.25">
      <c r="A43" s="5">
        <v>5</v>
      </c>
      <c r="B43" s="6" t="s">
        <v>11</v>
      </c>
      <c r="C43" s="47">
        <f t="shared" si="16"/>
        <v>5.6000000000000001E-2</v>
      </c>
      <c r="D43" s="47">
        <f t="shared" si="17"/>
        <v>0.15286624203821655</v>
      </c>
      <c r="E43" s="47">
        <f t="shared" si="18"/>
        <v>7.1428571428571425E-2</v>
      </c>
      <c r="F43" s="47">
        <f t="shared" si="19"/>
        <v>0.14285714285714285</v>
      </c>
      <c r="G43" s="47">
        <f t="shared" si="14"/>
        <v>0.15384615384615385</v>
      </c>
      <c r="H43" s="50">
        <f t="shared" si="15"/>
        <v>0.12621359223300971</v>
      </c>
      <c r="I43" s="17"/>
      <c r="J43" s="17"/>
      <c r="K43" s="17"/>
      <c r="L43" s="17"/>
      <c r="M43" s="17"/>
      <c r="N43" s="17"/>
    </row>
    <row r="44" spans="1:14" x14ac:dyDescent="0.25">
      <c r="A44" s="5">
        <v>6</v>
      </c>
      <c r="B44" s="9" t="s">
        <v>12</v>
      </c>
      <c r="C44" s="47">
        <f t="shared" si="16"/>
        <v>0</v>
      </c>
      <c r="D44" s="47">
        <f t="shared" si="17"/>
        <v>0.14285714285714285</v>
      </c>
      <c r="E44" s="47">
        <f t="shared" si="18"/>
        <v>0</v>
      </c>
      <c r="F44" s="47">
        <f t="shared" si="19"/>
        <v>0.14285714285714285</v>
      </c>
      <c r="G44" s="47">
        <f t="shared" si="14"/>
        <v>0.1111111111111111</v>
      </c>
      <c r="H44" s="50">
        <f t="shared" si="15"/>
        <v>8.5714285714285715E-2</v>
      </c>
      <c r="I44" s="17"/>
      <c r="J44" s="17"/>
      <c r="K44" s="17"/>
      <c r="L44" s="17"/>
      <c r="M44" s="17"/>
      <c r="N44" s="17"/>
    </row>
    <row r="45" spans="1:14" x14ac:dyDescent="0.25">
      <c r="A45" s="5">
        <v>7</v>
      </c>
      <c r="B45" s="33" t="s">
        <v>13</v>
      </c>
      <c r="C45" s="47">
        <f t="shared" si="16"/>
        <v>5.113636363636364E-2</v>
      </c>
      <c r="D45" s="47">
        <f t="shared" si="17"/>
        <v>7.0866141732283464E-2</v>
      </c>
      <c r="E45" s="47">
        <f t="shared" si="18"/>
        <v>7.6923076923076927E-2</v>
      </c>
      <c r="F45" s="47">
        <f t="shared" si="19"/>
        <v>3.7037037037037035E-2</v>
      </c>
      <c r="G45" s="47">
        <f t="shared" si="14"/>
        <v>2.4390243902439025E-2</v>
      </c>
      <c r="H45" s="50">
        <f t="shared" si="15"/>
        <v>4.2983565107458911E-2</v>
      </c>
      <c r="I45" s="17"/>
      <c r="J45" s="17"/>
      <c r="K45" s="17"/>
      <c r="L45" s="17"/>
      <c r="M45" s="17"/>
      <c r="N45" s="17"/>
    </row>
    <row r="46" spans="1:14" x14ac:dyDescent="0.25">
      <c r="A46" s="5">
        <v>8</v>
      </c>
      <c r="B46" s="34" t="s">
        <v>14</v>
      </c>
      <c r="C46" s="47">
        <f t="shared" si="16"/>
        <v>0.10810810810810811</v>
      </c>
      <c r="D46" s="47">
        <f t="shared" si="17"/>
        <v>0.05</v>
      </c>
      <c r="E46" s="47">
        <f t="shared" si="18"/>
        <v>0</v>
      </c>
      <c r="F46" s="47">
        <f t="shared" si="19"/>
        <v>0.10526315789473684</v>
      </c>
      <c r="G46" s="47">
        <f t="shared" si="14"/>
        <v>0</v>
      </c>
      <c r="H46" s="50">
        <f t="shared" si="15"/>
        <v>7.8947368421052627E-2</v>
      </c>
      <c r="I46" s="17"/>
      <c r="J46" s="17"/>
      <c r="K46" s="17"/>
      <c r="L46" s="17"/>
      <c r="M46" s="17"/>
      <c r="N46" s="17"/>
    </row>
    <row r="47" spans="1:14" ht="15.75" thickBot="1" x14ac:dyDescent="0.3">
      <c r="A47" s="5">
        <v>9</v>
      </c>
      <c r="B47" s="33" t="s">
        <v>15</v>
      </c>
      <c r="C47" s="48">
        <f t="shared" si="16"/>
        <v>4.878048780487805E-2</v>
      </c>
      <c r="D47" s="47">
        <f t="shared" si="17"/>
        <v>7.8651685393258425E-2</v>
      </c>
      <c r="E47" s="21">
        <f t="shared" si="18"/>
        <v>9.0909090909090912E-2</v>
      </c>
      <c r="F47" s="47">
        <f t="shared" si="19"/>
        <v>9.3333333333333338E-2</v>
      </c>
      <c r="G47" s="49">
        <f t="shared" si="14"/>
        <v>6.1371841155234655E-2</v>
      </c>
      <c r="H47" s="50">
        <f t="shared" si="15"/>
        <v>7.4171029668411867E-2</v>
      </c>
      <c r="I47" s="17"/>
      <c r="J47" s="17"/>
      <c r="K47" s="17"/>
      <c r="L47" s="17"/>
      <c r="M47" s="17"/>
      <c r="N47" s="17"/>
    </row>
    <row r="48" spans="1:14" ht="15.75" thickBot="1" x14ac:dyDescent="0.3">
      <c r="A48" s="10"/>
      <c r="B48" s="11" t="s">
        <v>16</v>
      </c>
      <c r="C48" s="51">
        <f t="shared" si="16"/>
        <v>4.730831973898858E-2</v>
      </c>
      <c r="D48" s="51">
        <f t="shared" si="17"/>
        <v>9.2105263157894732E-2</v>
      </c>
      <c r="E48" s="51">
        <f t="shared" si="18"/>
        <v>7.0866141732283464E-2</v>
      </c>
      <c r="F48" s="51">
        <f t="shared" si="19"/>
        <v>7.4964639321074958E-2</v>
      </c>
      <c r="G48" s="51">
        <f t="shared" si="14"/>
        <v>6.6257668711656448E-2</v>
      </c>
      <c r="H48" s="86">
        <f t="shared" si="15"/>
        <v>6.9584245076586435E-2</v>
      </c>
      <c r="I48" s="17"/>
      <c r="J48" s="17"/>
      <c r="K48" s="17"/>
      <c r="L48" s="17"/>
      <c r="M48" s="17"/>
      <c r="N48" s="17"/>
    </row>
  </sheetData>
  <mergeCells count="15">
    <mergeCell ref="C36:H37"/>
    <mergeCell ref="C19:N19"/>
    <mergeCell ref="C20:D20"/>
    <mergeCell ref="E20:F20"/>
    <mergeCell ref="G20:H20"/>
    <mergeCell ref="I20:J20"/>
    <mergeCell ref="K20:L20"/>
    <mergeCell ref="M20:N20"/>
    <mergeCell ref="C3:N3"/>
    <mergeCell ref="C4:D4"/>
    <mergeCell ref="E4:F4"/>
    <mergeCell ref="G4:H4"/>
    <mergeCell ref="I4:J4"/>
    <mergeCell ref="K4:L4"/>
    <mergeCell ref="M4:N4"/>
  </mergeCells>
  <phoneticPr fontId="0" type="noConversion"/>
  <pageMargins left="0.7" right="0.7" top="0.75" bottom="0.75" header="0.3" footer="0.3"/>
  <pageSetup paperSize="9" scale="88" orientation="landscape" r:id="rId1"/>
  <rowBreaks count="1" manualBreakCount="1">
    <brk id="3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"/>
  <sheetViews>
    <sheetView tabSelected="1" topLeftCell="A22" workbookViewId="0">
      <selection activeCell="I31" sqref="I31"/>
    </sheetView>
  </sheetViews>
  <sheetFormatPr defaultRowHeight="15" x14ac:dyDescent="0.25"/>
  <cols>
    <col min="1" max="1" width="1.42578125" customWidth="1"/>
    <col min="2" max="2" width="23.140625" bestFit="1" customWidth="1"/>
    <col min="3" max="3" width="6.28515625" customWidth="1"/>
    <col min="4" max="4" width="7.28515625" customWidth="1"/>
    <col min="5" max="5" width="6.140625" customWidth="1"/>
    <col min="6" max="6" width="7" customWidth="1"/>
    <col min="7" max="7" width="5.7109375" customWidth="1"/>
    <col min="8" max="8" width="8.42578125" customWidth="1"/>
    <col min="9" max="9" width="6" customWidth="1"/>
    <col min="10" max="10" width="7.28515625" customWidth="1"/>
    <col min="11" max="11" width="5.28515625" customWidth="1"/>
    <col min="12" max="12" width="7.28515625" customWidth="1"/>
    <col min="13" max="13" width="6.28515625" customWidth="1"/>
    <col min="14" max="14" width="7.85546875" customWidth="1"/>
    <col min="15" max="15" width="6.28515625" customWidth="1"/>
    <col min="16" max="16" width="10" customWidth="1"/>
  </cols>
  <sheetData>
    <row r="1" spans="1:19" x14ac:dyDescent="0.25">
      <c r="A1" s="22" t="s">
        <v>70</v>
      </c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9" ht="15.75" thickBot="1" x14ac:dyDescent="0.3">
      <c r="A2" s="24" t="s">
        <v>123</v>
      </c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9" ht="15.75" thickBot="1" x14ac:dyDescent="0.3">
      <c r="A3" s="39"/>
      <c r="B3" s="4" t="s">
        <v>24</v>
      </c>
      <c r="C3" s="405" t="s">
        <v>0</v>
      </c>
      <c r="D3" s="405"/>
      <c r="E3" s="405"/>
      <c r="F3" s="405"/>
      <c r="G3" s="405"/>
      <c r="H3" s="405"/>
      <c r="I3" s="405"/>
      <c r="J3" s="405"/>
      <c r="K3" s="405"/>
      <c r="L3" s="405"/>
      <c r="M3" s="54"/>
      <c r="N3" s="54"/>
      <c r="O3" s="54"/>
      <c r="P3" s="55"/>
    </row>
    <row r="4" spans="1:19" x14ac:dyDescent="0.25">
      <c r="A4" s="40"/>
      <c r="B4" s="1"/>
      <c r="C4" s="365" t="s">
        <v>38</v>
      </c>
      <c r="D4" s="412"/>
      <c r="E4" s="358" t="s">
        <v>36</v>
      </c>
      <c r="F4" s="360"/>
      <c r="G4" s="358" t="s">
        <v>35</v>
      </c>
      <c r="H4" s="360"/>
      <c r="I4" s="359" t="s">
        <v>37</v>
      </c>
      <c r="J4" s="360"/>
      <c r="K4" s="359" t="s">
        <v>39</v>
      </c>
      <c r="L4" s="360"/>
      <c r="M4" s="239" t="s">
        <v>118</v>
      </c>
      <c r="N4" s="316"/>
      <c r="O4" s="239" t="s">
        <v>121</v>
      </c>
      <c r="P4" s="316"/>
    </row>
    <row r="5" spans="1:19" ht="15.75" thickBot="1" x14ac:dyDescent="0.3">
      <c r="A5" s="40"/>
      <c r="B5" s="140"/>
      <c r="C5" s="139" t="s">
        <v>50</v>
      </c>
      <c r="D5" s="139" t="s">
        <v>49</v>
      </c>
      <c r="E5" s="139" t="s">
        <v>50</v>
      </c>
      <c r="F5" s="139" t="s">
        <v>49</v>
      </c>
      <c r="G5" s="139" t="s">
        <v>50</v>
      </c>
      <c r="H5" s="139" t="s">
        <v>49</v>
      </c>
      <c r="I5" s="139" t="s">
        <v>50</v>
      </c>
      <c r="J5" s="139" t="s">
        <v>49</v>
      </c>
      <c r="K5" s="139" t="s">
        <v>50</v>
      </c>
      <c r="L5" s="139" t="s">
        <v>49</v>
      </c>
      <c r="M5" s="224" t="s">
        <v>50</v>
      </c>
      <c r="N5" s="224" t="s">
        <v>49</v>
      </c>
      <c r="O5" s="237" t="s">
        <v>50</v>
      </c>
      <c r="P5" s="238" t="s">
        <v>49</v>
      </c>
    </row>
    <row r="6" spans="1:19" x14ac:dyDescent="0.25">
      <c r="A6" s="38"/>
      <c r="B6" s="317" t="s">
        <v>17</v>
      </c>
      <c r="C6" s="28">
        <v>154</v>
      </c>
      <c r="D6" s="114">
        <f>C6/$C$13</f>
        <v>0.81914893617021278</v>
      </c>
      <c r="E6" s="28">
        <v>120</v>
      </c>
      <c r="F6" s="114">
        <f>E6/$E$13</f>
        <v>0.72727272727272729</v>
      </c>
      <c r="G6" s="28">
        <v>28</v>
      </c>
      <c r="H6" s="114">
        <f>G6/$G$13</f>
        <v>0.7567567567567568</v>
      </c>
      <c r="I6" s="28">
        <v>160</v>
      </c>
      <c r="J6" s="114">
        <f>I6/$I$13</f>
        <v>0.55749128919860624</v>
      </c>
      <c r="K6" s="28">
        <v>63</v>
      </c>
      <c r="L6" s="114">
        <f>K6/$K$13</f>
        <v>0.45</v>
      </c>
      <c r="M6" s="234">
        <v>464</v>
      </c>
      <c r="N6" s="176">
        <v>0.64</v>
      </c>
      <c r="O6" s="225">
        <f>SUM(C6,E6,G6,I6,K6)</f>
        <v>525</v>
      </c>
      <c r="P6" s="226">
        <f>O6/$O$13</f>
        <v>0.64259485924112603</v>
      </c>
    </row>
    <row r="7" spans="1:19" x14ac:dyDescent="0.25">
      <c r="A7" s="38"/>
      <c r="B7" s="318" t="s">
        <v>18</v>
      </c>
      <c r="C7" s="28">
        <v>13</v>
      </c>
      <c r="D7" s="114">
        <f t="shared" ref="D7:D13" si="0">C7/$C$13</f>
        <v>6.9148936170212769E-2</v>
      </c>
      <c r="E7" s="28">
        <v>25</v>
      </c>
      <c r="F7" s="114">
        <f t="shared" ref="F7:F13" si="1">E7/$E$13</f>
        <v>0.15151515151515152</v>
      </c>
      <c r="G7" s="28">
        <v>4</v>
      </c>
      <c r="H7" s="114">
        <f t="shared" ref="H7:H13" si="2">G7/$G$13</f>
        <v>0.10810810810810811</v>
      </c>
      <c r="I7" s="28">
        <v>33</v>
      </c>
      <c r="J7" s="114">
        <f t="shared" ref="J7:J13" si="3">I7/$I$13</f>
        <v>0.11498257839721254</v>
      </c>
      <c r="K7" s="28">
        <v>15</v>
      </c>
      <c r="L7" s="114">
        <f t="shared" ref="L7:L13" si="4">K7/$K$13</f>
        <v>0.10714285714285714</v>
      </c>
      <c r="M7" s="234">
        <v>87</v>
      </c>
      <c r="N7" s="176">
        <v>0.13</v>
      </c>
      <c r="O7" s="225">
        <f t="shared" ref="O7:O12" si="5">SUM(C7,E7,G7,I7,K7)</f>
        <v>90</v>
      </c>
      <c r="P7" s="227">
        <f t="shared" ref="P7:P13" si="6">O7/$O$13</f>
        <v>0.11015911872705018</v>
      </c>
    </row>
    <row r="8" spans="1:19" ht="26.25" x14ac:dyDescent="0.25">
      <c r="A8" s="38"/>
      <c r="B8" s="318" t="s">
        <v>19</v>
      </c>
      <c r="C8" s="28">
        <v>5</v>
      </c>
      <c r="D8" s="114">
        <f t="shared" si="0"/>
        <v>2.6595744680851064E-2</v>
      </c>
      <c r="E8" s="28">
        <v>2</v>
      </c>
      <c r="F8" s="114">
        <f t="shared" si="1"/>
        <v>1.2121212121212121E-2</v>
      </c>
      <c r="G8" s="28">
        <v>0</v>
      </c>
      <c r="H8" s="114">
        <f t="shared" si="2"/>
        <v>0</v>
      </c>
      <c r="I8" s="28">
        <v>4</v>
      </c>
      <c r="J8" s="114">
        <f t="shared" si="3"/>
        <v>1.3937282229965157E-2</v>
      </c>
      <c r="K8" s="28">
        <v>7</v>
      </c>
      <c r="L8" s="114">
        <f t="shared" si="4"/>
        <v>0.05</v>
      </c>
      <c r="M8" s="234">
        <v>9</v>
      </c>
      <c r="N8" s="176">
        <v>0.03</v>
      </c>
      <c r="O8" s="225">
        <f t="shared" si="5"/>
        <v>18</v>
      </c>
      <c r="P8" s="227">
        <f t="shared" si="6"/>
        <v>2.2031823745410038E-2</v>
      </c>
    </row>
    <row r="9" spans="1:19" x14ac:dyDescent="0.25">
      <c r="A9" s="38"/>
      <c r="B9" s="317" t="s">
        <v>20</v>
      </c>
      <c r="C9" s="28">
        <v>1</v>
      </c>
      <c r="D9" s="114">
        <f t="shared" si="0"/>
        <v>5.3191489361702126E-3</v>
      </c>
      <c r="E9" s="28">
        <v>2</v>
      </c>
      <c r="F9" s="114">
        <f t="shared" si="1"/>
        <v>1.2121212121212121E-2</v>
      </c>
      <c r="G9" s="28">
        <v>0</v>
      </c>
      <c r="H9" s="114">
        <f t="shared" si="2"/>
        <v>0</v>
      </c>
      <c r="I9" s="28">
        <v>2</v>
      </c>
      <c r="J9" s="114">
        <f t="shared" si="3"/>
        <v>6.9686411149825784E-3</v>
      </c>
      <c r="K9" s="28">
        <v>4</v>
      </c>
      <c r="L9" s="114">
        <f t="shared" si="4"/>
        <v>2.8571428571428571E-2</v>
      </c>
      <c r="M9" s="234">
        <v>7</v>
      </c>
      <c r="N9" s="176">
        <v>0</v>
      </c>
      <c r="O9" s="225">
        <f t="shared" si="5"/>
        <v>9</v>
      </c>
      <c r="P9" s="227">
        <f t="shared" si="6"/>
        <v>1.1015911872705019E-2</v>
      </c>
    </row>
    <row r="10" spans="1:19" ht="16.5" customHeight="1" x14ac:dyDescent="0.25">
      <c r="A10" s="38"/>
      <c r="B10" s="317" t="s">
        <v>21</v>
      </c>
      <c r="C10" s="28">
        <v>8</v>
      </c>
      <c r="D10" s="114">
        <f t="shared" si="0"/>
        <v>4.2553191489361701E-2</v>
      </c>
      <c r="E10" s="28">
        <v>6</v>
      </c>
      <c r="F10" s="114">
        <f t="shared" si="1"/>
        <v>3.6363636363636362E-2</v>
      </c>
      <c r="G10" s="28">
        <v>4</v>
      </c>
      <c r="H10" s="114">
        <f t="shared" si="2"/>
        <v>0.10810810810810811</v>
      </c>
      <c r="I10" s="28">
        <v>16</v>
      </c>
      <c r="J10" s="114">
        <f t="shared" si="3"/>
        <v>5.5749128919860627E-2</v>
      </c>
      <c r="K10" s="28">
        <v>9</v>
      </c>
      <c r="L10" s="114">
        <f t="shared" si="4"/>
        <v>6.4285714285714279E-2</v>
      </c>
      <c r="M10" s="234">
        <v>32</v>
      </c>
      <c r="N10" s="176">
        <v>0.04</v>
      </c>
      <c r="O10" s="225">
        <f t="shared" si="5"/>
        <v>43</v>
      </c>
      <c r="P10" s="227">
        <f t="shared" si="6"/>
        <v>5.2631578947368418E-2</v>
      </c>
    </row>
    <row r="11" spans="1:19" ht="26.25" x14ac:dyDescent="0.25">
      <c r="A11" s="38"/>
      <c r="B11" s="317" t="s">
        <v>22</v>
      </c>
      <c r="C11" s="28">
        <v>5</v>
      </c>
      <c r="D11" s="114">
        <f t="shared" si="0"/>
        <v>2.6595744680851064E-2</v>
      </c>
      <c r="E11" s="28">
        <v>2</v>
      </c>
      <c r="F11" s="114">
        <f t="shared" si="1"/>
        <v>1.2121212121212121E-2</v>
      </c>
      <c r="G11" s="28">
        <v>1</v>
      </c>
      <c r="H11" s="114">
        <f t="shared" si="2"/>
        <v>2.7027027027027029E-2</v>
      </c>
      <c r="I11" s="28">
        <v>66</v>
      </c>
      <c r="J11" s="114">
        <f t="shared" si="3"/>
        <v>0.22996515679442509</v>
      </c>
      <c r="K11" s="28">
        <v>42</v>
      </c>
      <c r="L11" s="114">
        <f t="shared" si="4"/>
        <v>0.3</v>
      </c>
      <c r="M11" s="234">
        <v>89</v>
      </c>
      <c r="N11" s="176">
        <v>0.13</v>
      </c>
      <c r="O11" s="225">
        <f t="shared" si="5"/>
        <v>116</v>
      </c>
      <c r="P11" s="227">
        <f t="shared" si="6"/>
        <v>0.14198286413708691</v>
      </c>
      <c r="S11" t="s">
        <v>112</v>
      </c>
    </row>
    <row r="12" spans="1:19" ht="27" thickBot="1" x14ac:dyDescent="0.3">
      <c r="A12" s="38"/>
      <c r="B12" s="317" t="s">
        <v>23</v>
      </c>
      <c r="C12" s="28">
        <v>2</v>
      </c>
      <c r="D12" s="114">
        <f t="shared" si="0"/>
        <v>1.0638297872340425E-2</v>
      </c>
      <c r="E12" s="28">
        <v>8</v>
      </c>
      <c r="F12" s="114">
        <f t="shared" si="1"/>
        <v>4.8484848484848485E-2</v>
      </c>
      <c r="G12" s="28">
        <v>0</v>
      </c>
      <c r="H12" s="114">
        <f t="shared" si="2"/>
        <v>0</v>
      </c>
      <c r="I12" s="28">
        <v>6</v>
      </c>
      <c r="J12" s="114">
        <f t="shared" si="3"/>
        <v>2.0905923344947737E-2</v>
      </c>
      <c r="K12" s="28">
        <v>0</v>
      </c>
      <c r="L12" s="114">
        <f t="shared" si="4"/>
        <v>0</v>
      </c>
      <c r="M12" s="235">
        <v>18</v>
      </c>
      <c r="N12" s="176">
        <v>0.03</v>
      </c>
      <c r="O12" s="228">
        <f t="shared" si="5"/>
        <v>16</v>
      </c>
      <c r="P12" s="229">
        <f t="shared" si="6"/>
        <v>1.9583843329253364E-2</v>
      </c>
    </row>
    <row r="13" spans="1:19" ht="15.75" thickBot="1" x14ac:dyDescent="0.3">
      <c r="A13" s="41"/>
      <c r="B13" s="95" t="s">
        <v>16</v>
      </c>
      <c r="C13" s="84">
        <f>SUM(C6:C12)</f>
        <v>188</v>
      </c>
      <c r="D13" s="96">
        <f t="shared" si="0"/>
        <v>1</v>
      </c>
      <c r="E13" s="83">
        <f>SUM(E6:E12)</f>
        <v>165</v>
      </c>
      <c r="F13" s="96">
        <f t="shared" si="1"/>
        <v>1</v>
      </c>
      <c r="G13" s="83">
        <f>SUM(G6:G12)</f>
        <v>37</v>
      </c>
      <c r="H13" s="97">
        <f t="shared" si="2"/>
        <v>1</v>
      </c>
      <c r="I13" s="84">
        <f>SUM(I6:I12)</f>
        <v>287</v>
      </c>
      <c r="J13" s="97">
        <f t="shared" si="3"/>
        <v>1</v>
      </c>
      <c r="K13" s="84">
        <f>SUM(K6:K12)</f>
        <v>140</v>
      </c>
      <c r="L13" s="97">
        <f t="shared" si="4"/>
        <v>1</v>
      </c>
      <c r="M13" s="98">
        <f>SUM(M6:M12)</f>
        <v>706</v>
      </c>
      <c r="N13" s="99">
        <v>1</v>
      </c>
      <c r="O13" s="230">
        <f>SUM(O6:O12)</f>
        <v>817</v>
      </c>
      <c r="P13" s="231">
        <f t="shared" si="6"/>
        <v>1</v>
      </c>
    </row>
    <row r="14" spans="1:19" x14ac:dyDescent="0.25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</row>
    <row r="15" spans="1:19" x14ac:dyDescent="0.25">
      <c r="A15" s="22" t="s">
        <v>71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17"/>
      <c r="O15" s="17"/>
    </row>
    <row r="16" spans="1:19" ht="15.75" thickBot="1" x14ac:dyDescent="0.3">
      <c r="A16" s="24" t="s">
        <v>122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17"/>
      <c r="O16" s="17"/>
    </row>
    <row r="17" spans="1:15" ht="15.75" thickBot="1" x14ac:dyDescent="0.3">
      <c r="A17" s="23"/>
      <c r="B17" s="104" t="s">
        <v>91</v>
      </c>
      <c r="C17" s="396" t="s">
        <v>0</v>
      </c>
      <c r="D17" s="405"/>
      <c r="E17" s="405"/>
      <c r="F17" s="405"/>
      <c r="G17" s="405"/>
      <c r="H17" s="405"/>
      <c r="I17" s="405"/>
      <c r="J17" s="405"/>
      <c r="K17" s="405"/>
      <c r="L17" s="405"/>
      <c r="M17" s="405"/>
      <c r="N17" s="397"/>
      <c r="O17" s="17"/>
    </row>
    <row r="18" spans="1:15" ht="15.75" thickBot="1" x14ac:dyDescent="0.3">
      <c r="A18" s="23"/>
      <c r="B18" s="103"/>
      <c r="C18" s="410" t="s">
        <v>38</v>
      </c>
      <c r="D18" s="411"/>
      <c r="E18" s="406" t="s">
        <v>36</v>
      </c>
      <c r="F18" s="407"/>
      <c r="G18" s="406" t="s">
        <v>35</v>
      </c>
      <c r="H18" s="407"/>
      <c r="I18" s="406" t="s">
        <v>37</v>
      </c>
      <c r="J18" s="407"/>
      <c r="K18" s="406" t="s">
        <v>39</v>
      </c>
      <c r="L18" s="407"/>
      <c r="M18" s="406" t="s">
        <v>16</v>
      </c>
      <c r="N18" s="407"/>
      <c r="O18" s="17"/>
    </row>
    <row r="19" spans="1:15" ht="15.75" thickBot="1" x14ac:dyDescent="0.3">
      <c r="A19" s="23"/>
      <c r="B19" s="87"/>
      <c r="C19" s="134" t="s">
        <v>50</v>
      </c>
      <c r="D19" s="112" t="s">
        <v>49</v>
      </c>
      <c r="E19" s="134" t="s">
        <v>50</v>
      </c>
      <c r="F19" s="112" t="s">
        <v>49</v>
      </c>
      <c r="G19" s="134" t="s">
        <v>50</v>
      </c>
      <c r="H19" s="112" t="s">
        <v>49</v>
      </c>
      <c r="I19" s="134" t="s">
        <v>50</v>
      </c>
      <c r="J19" s="112" t="s">
        <v>49</v>
      </c>
      <c r="K19" s="134" t="s">
        <v>50</v>
      </c>
      <c r="L19" s="112" t="s">
        <v>49</v>
      </c>
      <c r="M19" s="101" t="s">
        <v>50</v>
      </c>
      <c r="N19" s="59" t="s">
        <v>49</v>
      </c>
      <c r="O19" s="17"/>
    </row>
    <row r="20" spans="1:15" ht="18" customHeight="1" x14ac:dyDescent="0.25">
      <c r="A20" s="100"/>
      <c r="B20" s="132" t="s">
        <v>51</v>
      </c>
      <c r="C20" s="28"/>
      <c r="D20" s="114">
        <f>C20/$C$26</f>
        <v>0</v>
      </c>
      <c r="E20" s="28">
        <v>1</v>
      </c>
      <c r="F20" s="114">
        <f>E20/$E$26</f>
        <v>6.0606060606060606E-3</v>
      </c>
      <c r="G20" s="28"/>
      <c r="H20" s="114">
        <f>G20/$G$26</f>
        <v>0</v>
      </c>
      <c r="I20" s="28">
        <v>2</v>
      </c>
      <c r="J20" s="114">
        <f>I20/$I$26</f>
        <v>6.9686411149825784E-3</v>
      </c>
      <c r="K20" s="28"/>
      <c r="L20" s="114">
        <f>K20/$K$26</f>
        <v>0</v>
      </c>
      <c r="M20" s="89">
        <f>SUM(C20+E20+G20+I20+K20)</f>
        <v>3</v>
      </c>
      <c r="N20" s="90">
        <f>M20/$M$26</f>
        <v>3.6719706242350062E-3</v>
      </c>
      <c r="O20" s="17"/>
    </row>
    <row r="21" spans="1:15" ht="30" x14ac:dyDescent="0.25">
      <c r="A21" s="100"/>
      <c r="B21" s="116" t="s">
        <v>52</v>
      </c>
      <c r="C21" s="28">
        <v>12</v>
      </c>
      <c r="D21" s="130">
        <f t="shared" ref="D21:D26" si="7">C21/$C$26</f>
        <v>6.3829787234042548E-2</v>
      </c>
      <c r="E21" s="28">
        <v>62</v>
      </c>
      <c r="F21" s="130">
        <f t="shared" ref="F21:F26" si="8">E21/$E$26</f>
        <v>0.37575757575757573</v>
      </c>
      <c r="G21" s="28">
        <v>5</v>
      </c>
      <c r="H21" s="130">
        <f t="shared" ref="H21:H26" si="9">G21/$G$26</f>
        <v>0.13513513513513514</v>
      </c>
      <c r="I21" s="28">
        <v>70</v>
      </c>
      <c r="J21" s="130">
        <f t="shared" ref="J21:J26" si="10">I21/$I$26</f>
        <v>0.24390243902439024</v>
      </c>
      <c r="K21" s="28">
        <v>79</v>
      </c>
      <c r="L21" s="130">
        <f t="shared" ref="L21:L26" si="11">K21/$K$26</f>
        <v>0.56428571428571428</v>
      </c>
      <c r="M21" s="89">
        <f t="shared" ref="M21:M26" si="12">SUM(C21+E21+G21+I21+K21)</f>
        <v>228</v>
      </c>
      <c r="N21" s="90">
        <f t="shared" ref="N21:N26" si="13">M21/$M$26</f>
        <v>0.27906976744186046</v>
      </c>
      <c r="O21" s="17"/>
    </row>
    <row r="22" spans="1:15" ht="30" x14ac:dyDescent="0.25">
      <c r="A22" s="100"/>
      <c r="B22" s="116" t="s">
        <v>53</v>
      </c>
      <c r="C22" s="28">
        <v>67</v>
      </c>
      <c r="D22" s="130">
        <f t="shared" si="7"/>
        <v>0.35638297872340424</v>
      </c>
      <c r="E22" s="28">
        <v>44</v>
      </c>
      <c r="F22" s="130">
        <f t="shared" si="8"/>
        <v>0.26666666666666666</v>
      </c>
      <c r="G22" s="28">
        <v>16</v>
      </c>
      <c r="H22" s="130">
        <f t="shared" si="9"/>
        <v>0.43243243243243246</v>
      </c>
      <c r="I22" s="28">
        <v>114</v>
      </c>
      <c r="J22" s="130">
        <f t="shared" si="10"/>
        <v>0.39721254355400698</v>
      </c>
      <c r="K22" s="28">
        <v>23</v>
      </c>
      <c r="L22" s="130">
        <f t="shared" si="11"/>
        <v>0.16428571428571428</v>
      </c>
      <c r="M22" s="89">
        <f t="shared" si="12"/>
        <v>264</v>
      </c>
      <c r="N22" s="90">
        <f t="shared" si="13"/>
        <v>0.32313341493268055</v>
      </c>
      <c r="O22" s="17"/>
    </row>
    <row r="23" spans="1:15" ht="30" x14ac:dyDescent="0.25">
      <c r="A23" s="100"/>
      <c r="B23" s="116" t="s">
        <v>54</v>
      </c>
      <c r="C23" s="28">
        <v>18</v>
      </c>
      <c r="D23" s="130">
        <f t="shared" si="7"/>
        <v>9.5744680851063829E-2</v>
      </c>
      <c r="E23" s="28">
        <v>10</v>
      </c>
      <c r="F23" s="130">
        <f t="shared" si="8"/>
        <v>6.0606060606060608E-2</v>
      </c>
      <c r="G23" s="28">
        <v>1</v>
      </c>
      <c r="H23" s="130">
        <f t="shared" si="9"/>
        <v>2.7027027027027029E-2</v>
      </c>
      <c r="I23" s="28">
        <v>18</v>
      </c>
      <c r="J23" s="130">
        <f t="shared" si="10"/>
        <v>6.2717770034843204E-2</v>
      </c>
      <c r="K23" s="28">
        <v>8</v>
      </c>
      <c r="L23" s="130">
        <f t="shared" si="11"/>
        <v>5.7142857142857141E-2</v>
      </c>
      <c r="M23" s="89">
        <f t="shared" si="12"/>
        <v>55</v>
      </c>
      <c r="N23" s="90">
        <f t="shared" si="13"/>
        <v>6.7319461444308448E-2</v>
      </c>
      <c r="O23" s="17"/>
    </row>
    <row r="24" spans="1:15" ht="30" x14ac:dyDescent="0.25">
      <c r="A24" s="100"/>
      <c r="B24" s="116" t="s">
        <v>55</v>
      </c>
      <c r="C24" s="28">
        <v>11</v>
      </c>
      <c r="D24" s="130">
        <f t="shared" si="7"/>
        <v>5.8510638297872342E-2</v>
      </c>
      <c r="E24" s="28">
        <v>5</v>
      </c>
      <c r="F24" s="130">
        <f t="shared" si="8"/>
        <v>3.0303030303030304E-2</v>
      </c>
      <c r="G24" s="28">
        <v>6</v>
      </c>
      <c r="H24" s="130">
        <f t="shared" si="9"/>
        <v>0.16216216216216217</v>
      </c>
      <c r="I24" s="28">
        <v>14</v>
      </c>
      <c r="J24" s="130">
        <f t="shared" si="10"/>
        <v>4.878048780487805E-2</v>
      </c>
      <c r="K24" s="28">
        <v>2</v>
      </c>
      <c r="L24" s="130">
        <f t="shared" si="11"/>
        <v>1.4285714285714285E-2</v>
      </c>
      <c r="M24" s="89">
        <f t="shared" si="12"/>
        <v>38</v>
      </c>
      <c r="N24" s="90">
        <f t="shared" si="13"/>
        <v>4.6511627906976744E-2</v>
      </c>
      <c r="O24" s="17"/>
    </row>
    <row r="25" spans="1:15" ht="30.75" thickBot="1" x14ac:dyDescent="0.3">
      <c r="A25" s="100"/>
      <c r="B25" s="133" t="s">
        <v>56</v>
      </c>
      <c r="C25" s="28">
        <v>80</v>
      </c>
      <c r="D25" s="130">
        <f t="shared" si="7"/>
        <v>0.42553191489361702</v>
      </c>
      <c r="E25" s="28">
        <v>43</v>
      </c>
      <c r="F25" s="130">
        <f t="shared" si="8"/>
        <v>0.26060606060606062</v>
      </c>
      <c r="G25" s="28">
        <v>9</v>
      </c>
      <c r="H25" s="130">
        <f t="shared" si="9"/>
        <v>0.24324324324324326</v>
      </c>
      <c r="I25" s="28">
        <v>69</v>
      </c>
      <c r="J25" s="130">
        <f t="shared" si="10"/>
        <v>0.24041811846689895</v>
      </c>
      <c r="K25" s="28">
        <v>28</v>
      </c>
      <c r="L25" s="130">
        <f t="shared" si="11"/>
        <v>0.2</v>
      </c>
      <c r="M25" s="105">
        <f t="shared" si="12"/>
        <v>229</v>
      </c>
      <c r="N25" s="53">
        <f t="shared" si="13"/>
        <v>0.2802937576499388</v>
      </c>
      <c r="O25" s="17"/>
    </row>
    <row r="26" spans="1:15" ht="15.75" thickBot="1" x14ac:dyDescent="0.3">
      <c r="A26" s="23"/>
      <c r="B26" s="102" t="s">
        <v>16</v>
      </c>
      <c r="C26" s="142">
        <f>SUM(C20:C25)</f>
        <v>188</v>
      </c>
      <c r="D26" s="143">
        <f t="shared" si="7"/>
        <v>1</v>
      </c>
      <c r="E26" s="142">
        <f>SUM(E20:E25)</f>
        <v>165</v>
      </c>
      <c r="F26" s="143">
        <f t="shared" si="8"/>
        <v>1</v>
      </c>
      <c r="G26" s="142">
        <f>SUM(G20:G25)</f>
        <v>37</v>
      </c>
      <c r="H26" s="143">
        <f t="shared" si="9"/>
        <v>1</v>
      </c>
      <c r="I26" s="142">
        <f>SUM(I20:I25)</f>
        <v>287</v>
      </c>
      <c r="J26" s="143">
        <f t="shared" si="10"/>
        <v>1</v>
      </c>
      <c r="K26" s="142">
        <f>SUM(K20:K25)</f>
        <v>140</v>
      </c>
      <c r="L26" s="143">
        <f t="shared" si="11"/>
        <v>1</v>
      </c>
      <c r="M26" s="144">
        <f t="shared" si="12"/>
        <v>817</v>
      </c>
      <c r="N26" s="145">
        <f t="shared" si="13"/>
        <v>1</v>
      </c>
      <c r="O26" s="17"/>
    </row>
    <row r="27" spans="1:15" x14ac:dyDescent="0.2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40"/>
      <c r="M27" s="17"/>
      <c r="O27" s="17"/>
    </row>
    <row r="28" spans="1:15" x14ac:dyDescent="0.25">
      <c r="A28" s="22" t="s">
        <v>74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17"/>
      <c r="O28" s="17"/>
    </row>
    <row r="29" spans="1:15" ht="15.75" thickBot="1" x14ac:dyDescent="0.3">
      <c r="A29" s="24" t="s">
        <v>124</v>
      </c>
      <c r="B29" s="23"/>
      <c r="C29" s="23"/>
      <c r="D29" s="23"/>
      <c r="E29" s="23"/>
      <c r="F29" s="23"/>
      <c r="G29" s="23"/>
      <c r="L29" s="23"/>
      <c r="M29" s="17"/>
      <c r="O29" s="17"/>
    </row>
    <row r="30" spans="1:15" ht="45" customHeight="1" x14ac:dyDescent="0.25">
      <c r="A30" s="23"/>
      <c r="B30" s="138" t="s">
        <v>72</v>
      </c>
      <c r="C30" s="408" t="s">
        <v>93</v>
      </c>
      <c r="D30" s="409"/>
      <c r="E30" s="408" t="s">
        <v>73</v>
      </c>
      <c r="F30" s="409"/>
      <c r="G30" s="23"/>
      <c r="H30" s="23"/>
      <c r="I30" s="23"/>
      <c r="J30" s="23"/>
      <c r="K30" s="23"/>
      <c r="L30" s="23"/>
      <c r="M30" s="23"/>
      <c r="O30" s="17"/>
    </row>
    <row r="31" spans="1:15" x14ac:dyDescent="0.25">
      <c r="A31" s="23"/>
      <c r="B31" s="140"/>
      <c r="C31" s="139" t="s">
        <v>50</v>
      </c>
      <c r="D31" s="139" t="s">
        <v>49</v>
      </c>
      <c r="E31" s="139" t="s">
        <v>50</v>
      </c>
      <c r="F31" s="141" t="s">
        <v>49</v>
      </c>
      <c r="G31" s="23"/>
      <c r="H31" s="23"/>
      <c r="I31" s="23"/>
    </row>
    <row r="32" spans="1:15" x14ac:dyDescent="0.25">
      <c r="A32" s="23"/>
      <c r="B32" s="413" t="s">
        <v>40</v>
      </c>
      <c r="C32" s="28">
        <v>44</v>
      </c>
      <c r="D32" s="114">
        <f>C32/$C$40</f>
        <v>0.13793103448275862</v>
      </c>
      <c r="E32" s="28">
        <v>0</v>
      </c>
      <c r="F32" s="43">
        <f>E32/$E$40</f>
        <v>0</v>
      </c>
      <c r="G32" s="23"/>
      <c r="H32" s="23"/>
    </row>
    <row r="33" spans="1:12" x14ac:dyDescent="0.25">
      <c r="A33" s="23"/>
      <c r="B33" s="413" t="s">
        <v>41</v>
      </c>
      <c r="C33" s="28">
        <v>99</v>
      </c>
      <c r="D33" s="130">
        <f>C33/$C$40</f>
        <v>0.31034482758620691</v>
      </c>
      <c r="E33" s="28">
        <v>107</v>
      </c>
      <c r="F33" s="44">
        <f>E33/$E$40</f>
        <v>0.40074906367041196</v>
      </c>
      <c r="G33" s="23"/>
      <c r="H33" s="23"/>
    </row>
    <row r="34" spans="1:12" x14ac:dyDescent="0.25">
      <c r="A34" s="23"/>
      <c r="B34" s="413" t="s">
        <v>42</v>
      </c>
      <c r="C34" s="28">
        <v>30</v>
      </c>
      <c r="D34" s="130">
        <f>C34/$C$40</f>
        <v>9.4043887147335428E-2</v>
      </c>
      <c r="E34" s="28">
        <v>113</v>
      </c>
      <c r="F34" s="44">
        <f>E34/$E$40</f>
        <v>0.42322097378277151</v>
      </c>
      <c r="G34" s="23"/>
      <c r="H34" s="23"/>
    </row>
    <row r="35" spans="1:12" x14ac:dyDescent="0.25">
      <c r="A35" s="23"/>
      <c r="B35" s="413" t="s">
        <v>43</v>
      </c>
      <c r="C35" s="28">
        <v>59</v>
      </c>
      <c r="D35" s="130">
        <f>C35/$C$40</f>
        <v>0.18495297805642633</v>
      </c>
      <c r="E35" s="28">
        <v>34</v>
      </c>
      <c r="F35" s="44">
        <f>E35/$E$40</f>
        <v>0.12734082397003746</v>
      </c>
      <c r="G35" s="23"/>
      <c r="H35" s="23"/>
    </row>
    <row r="36" spans="1:12" x14ac:dyDescent="0.25">
      <c r="A36" s="23"/>
      <c r="B36" s="413" t="s">
        <v>44</v>
      </c>
      <c r="C36" s="28">
        <v>41</v>
      </c>
      <c r="D36" s="130">
        <f>C36/$C$40</f>
        <v>0.12852664576802508</v>
      </c>
      <c r="E36" s="28">
        <v>5</v>
      </c>
      <c r="F36" s="44">
        <f>E36/$E$40</f>
        <v>1.8726591760299626E-2</v>
      </c>
      <c r="G36" s="23"/>
      <c r="H36" s="23"/>
    </row>
    <row r="37" spans="1:12" x14ac:dyDescent="0.25">
      <c r="A37" s="23"/>
      <c r="B37" s="413" t="s">
        <v>45</v>
      </c>
      <c r="C37" s="28">
        <v>37</v>
      </c>
      <c r="D37" s="130">
        <f t="shared" ref="D37" si="14">C37/$C$40</f>
        <v>0.11598746081504702</v>
      </c>
      <c r="E37" s="28">
        <v>5</v>
      </c>
      <c r="F37" s="44">
        <f t="shared" ref="F37" si="15">E37/$E$40</f>
        <v>1.8726591760299626E-2</v>
      </c>
      <c r="G37" s="23"/>
      <c r="H37" s="23"/>
    </row>
    <row r="38" spans="1:12" x14ac:dyDescent="0.25">
      <c r="A38" s="23"/>
      <c r="B38" s="413" t="s">
        <v>46</v>
      </c>
      <c r="C38" s="28">
        <v>9</v>
      </c>
      <c r="D38" s="130">
        <f>C38/$C$40</f>
        <v>2.8213166144200628E-2</v>
      </c>
      <c r="E38" s="28">
        <v>3</v>
      </c>
      <c r="F38" s="44">
        <f>E38/$E$40</f>
        <v>1.1235955056179775E-2</v>
      </c>
      <c r="G38" s="23"/>
      <c r="H38" s="23"/>
    </row>
    <row r="39" spans="1:12" x14ac:dyDescent="0.25">
      <c r="A39" s="23"/>
      <c r="B39" s="413" t="s">
        <v>47</v>
      </c>
      <c r="C39" s="28">
        <v>0</v>
      </c>
      <c r="D39" s="130">
        <f t="shared" ref="D39:D40" si="16">C39/$C$40</f>
        <v>0</v>
      </c>
      <c r="E39" s="28">
        <v>0</v>
      </c>
      <c r="F39" s="44">
        <f>E39/$E$40</f>
        <v>0</v>
      </c>
      <c r="G39" s="23"/>
      <c r="H39" s="23"/>
      <c r="I39" s="23"/>
    </row>
    <row r="40" spans="1:12" ht="15.75" thickBot="1" x14ac:dyDescent="0.3">
      <c r="A40" s="23"/>
      <c r="B40" s="136" t="s">
        <v>1</v>
      </c>
      <c r="C40" s="52">
        <f>SUM(C32:C39)</f>
        <v>319</v>
      </c>
      <c r="D40" s="135">
        <f t="shared" si="16"/>
        <v>1</v>
      </c>
      <c r="E40" s="52">
        <f>SUM(E32:E39)</f>
        <v>267</v>
      </c>
      <c r="F40" s="135">
        <f>E40/$E$40</f>
        <v>1</v>
      </c>
      <c r="G40" s="23"/>
      <c r="H40" s="23"/>
      <c r="I40" s="23"/>
    </row>
    <row r="41" spans="1:12" x14ac:dyDescent="0.25">
      <c r="A41" s="23"/>
      <c r="B41" s="23"/>
      <c r="C41" s="23"/>
      <c r="D41" s="23"/>
      <c r="E41" s="23"/>
      <c r="F41" s="23"/>
      <c r="G41" s="23"/>
      <c r="H41" s="23"/>
      <c r="I41" s="23"/>
    </row>
    <row r="42" spans="1:12" x14ac:dyDescent="0.25">
      <c r="I42" s="17"/>
    </row>
    <row r="43" spans="1:12" x14ac:dyDescent="0.25">
      <c r="I43" s="17"/>
    </row>
    <row r="44" spans="1:12" x14ac:dyDescent="0.25">
      <c r="I44" s="17"/>
      <c r="K44" s="108"/>
      <c r="L44" s="108"/>
    </row>
    <row r="45" spans="1:12" x14ac:dyDescent="0.25">
      <c r="I45" s="17"/>
      <c r="K45" s="108"/>
      <c r="L45" s="108"/>
    </row>
    <row r="46" spans="1:12" x14ac:dyDescent="0.25">
      <c r="I46" s="17"/>
      <c r="K46" s="108"/>
      <c r="L46" s="108"/>
    </row>
    <row r="47" spans="1:12" x14ac:dyDescent="0.25">
      <c r="I47" s="17"/>
      <c r="K47" s="108"/>
      <c r="L47" s="108"/>
    </row>
    <row r="48" spans="1:12" x14ac:dyDescent="0.25">
      <c r="K48" s="108"/>
      <c r="L48" s="108"/>
    </row>
  </sheetData>
  <mergeCells count="15">
    <mergeCell ref="C30:D30"/>
    <mergeCell ref="E30:F30"/>
    <mergeCell ref="K18:L18"/>
    <mergeCell ref="K4:L4"/>
    <mergeCell ref="C18:D18"/>
    <mergeCell ref="E18:F18"/>
    <mergeCell ref="G18:H18"/>
    <mergeCell ref="I18:J18"/>
    <mergeCell ref="C4:D4"/>
    <mergeCell ref="M18:N18"/>
    <mergeCell ref="C17:N17"/>
    <mergeCell ref="C3:L3"/>
    <mergeCell ref="E4:F4"/>
    <mergeCell ref="G4:H4"/>
    <mergeCell ref="I4:J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πιν. 3-5</vt:lpstr>
      <vt:lpstr>πιν 6</vt:lpstr>
      <vt:lpstr>πιν 7α </vt:lpstr>
      <vt:lpstr>πιν 7β</vt:lpstr>
      <vt:lpstr>πιν 8α-γ</vt:lpstr>
      <vt:lpstr>πιν 9a-c</vt:lpstr>
      <vt:lpstr>'πιν 6'!Print_Area</vt:lpstr>
      <vt:lpstr>'πιν 7α '!Print_Area</vt:lpstr>
      <vt:lpstr>'πιν 7β'!Print_Area</vt:lpstr>
      <vt:lpstr>'πιν 8α-γ'!Print_Area</vt:lpstr>
      <vt:lpstr>'πιν 9a-c'!Print_Area</vt:lpstr>
      <vt:lpstr>'πιν. 3-5'!Print_Area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2016-02-08T10:16:57Z</cp:lastPrinted>
  <dcterms:created xsi:type="dcterms:W3CDTF">2010-12-15T07:52:14Z</dcterms:created>
  <dcterms:modified xsi:type="dcterms:W3CDTF">2016-02-08T10:17:34Z</dcterms:modified>
</cp:coreProperties>
</file>